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27" i="5" l="1"/>
  <c r="G34" i="5"/>
  <c r="D27" i="5"/>
  <c r="G13" i="5"/>
  <c r="D20" i="5"/>
  <c r="G42" i="5"/>
  <c r="D13" i="5"/>
  <c r="G20" i="5"/>
  <c r="D42" i="5"/>
  <c r="D35" i="5"/>
  <c r="D34" i="5"/>
  <c r="F35" i="5"/>
  <c r="G35" i="5" s="1"/>
  <c r="D50" i="5"/>
  <c r="G50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<sst xmlns="http://schemas.openxmlformats.org/spreadsheetml/2006/main" count="147" uniqueCount="123">
  <si>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</si>
  <si>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</si>
  <si>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</si>
  <si>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</si>
  <si>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</si>
  <si>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</si>
  <si>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</si>
  <si>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</si>
  <si>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</si>
  <si>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</si>
  <si>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</si>
  <si>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</si>
  <si>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</si>
  <si>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</si>
  <si>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</si>
  <si>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</si>
  <si>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</si>
  <si>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</si>
  <si>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</si>
  <si>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</si>
  <si>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</si>
  <si>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</si>
  <si>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</si>
  <si>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</si>
  <si>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</si>
  <si>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</si>
  <si>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</si>
  <si>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</si>
  <si>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</si>
  <si>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</si>
  <si>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</si>
  <si>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</si>
  <si>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</si>
  <si>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</si>
  <si>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</si>
  <si>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</si>
  <si>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</si>
  <si>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</si>
  <si>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</si>
  <si>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</si>
  <si>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</si>
  <si>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</si>
  <si>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</si>
  <si>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</si>
  <si>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</si>
  <si>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</si>
  <si>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</si>
  <si>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</si>
  <si>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</si>
  <si>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</si>
  <si>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</si>
  <si>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</si>
  <si>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</si>
  <si>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</si>
  <si>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</si>
  <si>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</si>
  <si>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</si>
  <si>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</si>
  <si>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</si>
  <si>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</si>
  <si>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</si>
  <si>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</si>
  <si>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</si>
  <si>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</si>
  <si>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</si>
  <si>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</si>
  <si>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</si>
  <si>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</si>
  <si>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</si>
  <si>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</si>
  <si>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</si>
  <si>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</si>
  <si>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</si>
  <si>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</si>
  <si>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</si>
  <si>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</si>
  <si>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</si>
  <si>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</si>
  <si>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</si>
  <si>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</si>
  <si>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</si>
  <si>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</si>
  <si>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</si>
  <si>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</si>
  <si>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</si>
  <si>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</si>
  <si>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</si>
  <si>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</si>
  <si>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</si>
  <si>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</si>
  <si>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</si>
  <si>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</si>
  <si>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</si>
  <si>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</si>
  <si>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</si>
  <si>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</si>
  <si>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</si>
  <si>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Mai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</si>
  <si>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Mai 2015</t>
    </r>
  </si>
  <si>
    <t>Januar bis Mai 2015</t>
  </si>
  <si>
    <t>Januar bis Mai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</si>
  <si>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Mai 2015</t>
    </r>
  </si>
  <si>
    <t>Mai 
2015</t>
  </si>
  <si>
    <t>Mai 
2014</t>
  </si>
  <si>
    <t xml:space="preserve">Januar bis Mai </t>
  </si>
  <si>
    <t>Stand: Mai 2015</t>
  </si>
  <si>
    <t>Baugenehmigungen für Wohngebäude insgesamt 
ab Mai 2015</t>
  </si>
  <si>
    <t>Mai 2015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</si>
  <si>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</si>
  <si>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</si>
  <si>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</si>
  <si>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</si>
  <si>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</si>
  <si>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</si>
  <si>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</si>
  <si>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</si>
  <si>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</si>
  <si>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</si>
  <si>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</si>
  <si>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</si>
  <si>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2015</t>
  </si>
  <si>
    <t>Herausgegeben am: 7. Juli 2015</t>
  </si>
  <si>
    <t>Kennziffer: F II 1 - m 5/15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</si>
</sst>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145</c:v>
                </c:pt>
                <c:pt idx="1">
                  <c:v>200</c:v>
                </c:pt>
                <c:pt idx="2">
                  <c:v>325</c:v>
                </c:pt>
                <c:pt idx="3">
                  <c:v>249</c:v>
                </c:pt>
                <c:pt idx="4">
                  <c:v>270</c:v>
                </c:pt>
                <c:pt idx="5">
                  <c:v>199</c:v>
                </c:pt>
                <c:pt idx="6">
                  <c:v>202</c:v>
                </c:pt>
                <c:pt idx="7">
                  <c:v>345</c:v>
                </c:pt>
                <c:pt idx="8">
                  <c:v>165</c:v>
                </c:pt>
                <c:pt idx="9">
                  <c:v>123</c:v>
                </c:pt>
                <c:pt idx="10">
                  <c:v>134</c:v>
                </c:pt>
                <c:pt idx="11">
                  <c:v>236</c:v>
                </c:pt>
                <c:pt idx="12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705</c:v>
                </c:pt>
                <c:pt idx="1">
                  <c:v>652</c:v>
                </c:pt>
                <c:pt idx="2">
                  <c:v>952</c:v>
                </c:pt>
                <c:pt idx="3">
                  <c:v>1418</c:v>
                </c:pt>
                <c:pt idx="4">
                  <c:v>1157</c:v>
                </c:pt>
                <c:pt idx="5">
                  <c:v>1128</c:v>
                </c:pt>
                <c:pt idx="6">
                  <c:v>860</c:v>
                </c:pt>
                <c:pt idx="7">
                  <c:v>1498</c:v>
                </c:pt>
                <c:pt idx="8">
                  <c:v>914</c:v>
                </c:pt>
                <c:pt idx="9">
                  <c:v>289</c:v>
                </c:pt>
                <c:pt idx="10">
                  <c:v>367</c:v>
                </c:pt>
                <c:pt idx="11">
                  <c:v>651</c:v>
                </c:pt>
                <c:pt idx="12">
                  <c:v>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680512"/>
        <c:axId val="141223040"/>
      </c:lineChart>
      <c:catAx>
        <c:axId val="129680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1223040"/>
        <c:crosses val="autoZero"/>
        <c:auto val="1"/>
        <c:lblAlgn val="ctr"/>
        <c:lblOffset val="100"/>
        <c:noMultiLvlLbl val="0"/>
      </c:catAx>
      <c:valAx>
        <c:axId val="14122304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9680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85725</xdr:rowOff>
    </xdr:from>
    <xdr:to>
      <xdr:col>7</xdr:col>
      <xdr:colOff>754350</xdr:colOff>
      <xdr:row>53</xdr:row>
      <xdr:rowOff>152574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477000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ColWidth="11.42578125" defaultRowHeight="12.75" x14ac:dyDescent="0.2"/>
  <cols>
    <col min="7" max="7" width="11.42578125" customWidth="1"/>
  </cols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122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121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6" t="s">
        <v>10</v>
      </c>
      <c r="B15" s="95"/>
      <c r="C15" s="95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4" t="s">
        <v>11</v>
      </c>
      <c r="B17" s="95"/>
      <c r="C17" s="95"/>
      <c r="D17" s="14"/>
      <c r="E17" s="14"/>
      <c r="F17" s="14"/>
      <c r="G17" s="14"/>
    </row>
    <row r="18" spans="1:7" x14ac:dyDescent="0.2">
      <c r="A18" s="14" t="s">
        <v>12</v>
      </c>
      <c r="B18" s="97" t="s">
        <v>94</v>
      </c>
      <c r="C18" s="95"/>
      <c r="D18" s="14"/>
      <c r="E18" s="14"/>
      <c r="F18" s="14"/>
      <c r="G18" s="14"/>
    </row>
    <row r="19" spans="1:7" x14ac:dyDescent="0.2">
      <c r="A19" s="14" t="s">
        <v>13</v>
      </c>
      <c r="B19" s="98" t="s">
        <v>14</v>
      </c>
      <c r="C19" s="95"/>
      <c r="D19" s="95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6" t="s">
        <v>15</v>
      </c>
      <c r="B21" s="95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94" t="s">
        <v>17</v>
      </c>
      <c r="C23" s="95"/>
      <c r="D23" s="14"/>
      <c r="E23" s="14"/>
      <c r="F23" s="14"/>
      <c r="G23" s="14"/>
    </row>
    <row r="24" spans="1:7" x14ac:dyDescent="0.2">
      <c r="A24" s="14" t="s">
        <v>18</v>
      </c>
      <c r="B24" s="94" t="s">
        <v>19</v>
      </c>
      <c r="C24" s="95"/>
      <c r="D24" s="14"/>
      <c r="E24" s="14"/>
      <c r="F24" s="14"/>
      <c r="G24" s="14"/>
    </row>
    <row r="25" spans="1:7" x14ac:dyDescent="0.2">
      <c r="A25" s="14"/>
      <c r="B25" s="95" t="s">
        <v>20</v>
      </c>
      <c r="C25" s="95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7" t="s">
        <v>96</v>
      </c>
      <c r="B29" s="95"/>
      <c r="C29" s="95"/>
      <c r="D29" s="95"/>
      <c r="E29" s="95"/>
      <c r="F29" s="95"/>
      <c r="G29" s="95"/>
    </row>
    <row r="30" spans="1:7" s="79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3" t="s">
        <v>24</v>
      </c>
      <c r="B41" s="93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5/15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14</v>
      </c>
      <c r="C8" s="80">
        <v>6</v>
      </c>
      <c r="D8" s="80">
        <v>236</v>
      </c>
      <c r="E8" s="80">
        <v>1</v>
      </c>
      <c r="F8" s="80">
        <v>0</v>
      </c>
      <c r="G8" s="80">
        <f t="shared" ref="G8:G14" si="0">E8+F8</f>
        <v>1</v>
      </c>
      <c r="H8" s="80">
        <v>221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29</v>
      </c>
      <c r="C9" s="80">
        <v>3</v>
      </c>
      <c r="D9" s="80">
        <v>124</v>
      </c>
      <c r="E9" s="80">
        <v>10</v>
      </c>
      <c r="F9" s="80">
        <v>6</v>
      </c>
      <c r="G9" s="80">
        <f t="shared" si="0"/>
        <v>16</v>
      </c>
      <c r="H9" s="80">
        <v>94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9</v>
      </c>
      <c r="C10" s="80">
        <v>1</v>
      </c>
      <c r="D10" s="80">
        <v>25</v>
      </c>
      <c r="E10" s="80">
        <v>2</v>
      </c>
      <c r="F10" s="80">
        <v>2</v>
      </c>
      <c r="G10" s="80">
        <f t="shared" si="0"/>
        <v>4</v>
      </c>
      <c r="H10" s="80">
        <v>16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22</v>
      </c>
      <c r="C11" s="80">
        <v>3</v>
      </c>
      <c r="D11" s="80">
        <v>244</v>
      </c>
      <c r="E11" s="80">
        <v>1</v>
      </c>
      <c r="F11" s="80">
        <v>0</v>
      </c>
      <c r="G11" s="80">
        <f t="shared" si="0"/>
        <v>1</v>
      </c>
      <c r="H11" s="80">
        <v>213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80</v>
      </c>
      <c r="C12" s="80">
        <v>2</v>
      </c>
      <c r="D12" s="80">
        <v>126</v>
      </c>
      <c r="E12" s="80">
        <v>35</v>
      </c>
      <c r="F12" s="80">
        <v>10</v>
      </c>
      <c r="G12" s="80">
        <f t="shared" si="0"/>
        <v>45</v>
      </c>
      <c r="H12" s="80">
        <v>67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5</v>
      </c>
      <c r="C13" s="80">
        <v>1</v>
      </c>
      <c r="D13" s="80">
        <v>15</v>
      </c>
      <c r="E13" s="80">
        <v>1</v>
      </c>
      <c r="F13" s="80">
        <v>0</v>
      </c>
      <c r="G13" s="80">
        <f t="shared" si="0"/>
        <v>1</v>
      </c>
      <c r="H13" s="80">
        <v>12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24</v>
      </c>
      <c r="C14" s="80">
        <v>4</v>
      </c>
      <c r="D14" s="80">
        <v>57</v>
      </c>
      <c r="E14" s="80">
        <v>11</v>
      </c>
      <c r="F14" s="80">
        <v>2</v>
      </c>
      <c r="G14" s="80">
        <f t="shared" si="0"/>
        <v>13</v>
      </c>
      <c r="H14" s="80">
        <v>35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183</v>
      </c>
      <c r="C16" s="80">
        <v>20</v>
      </c>
      <c r="D16" s="80">
        <v>827</v>
      </c>
      <c r="E16" s="80">
        <v>61</v>
      </c>
      <c r="F16" s="80">
        <v>20</v>
      </c>
      <c r="G16" s="80">
        <f>E16+F16</f>
        <v>81</v>
      </c>
      <c r="H16" s="80">
        <v>658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841</v>
      </c>
      <c r="C18" s="80">
        <v>93</v>
      </c>
      <c r="D18" s="80">
        <v>3048</v>
      </c>
      <c r="E18" s="80">
        <v>340</v>
      </c>
      <c r="F18" s="80">
        <v>82</v>
      </c>
      <c r="G18" s="80">
        <f>E18+F18</f>
        <v>422</v>
      </c>
      <c r="H18" s="80">
        <v>2227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803</v>
      </c>
      <c r="C20" s="80">
        <v>82</v>
      </c>
      <c r="D20" s="80">
        <v>3258</v>
      </c>
      <c r="E20" s="80">
        <v>370</v>
      </c>
      <c r="F20" s="80">
        <v>72</v>
      </c>
      <c r="G20" s="80">
        <f>E20+F20</f>
        <v>442</v>
      </c>
      <c r="H20" s="80">
        <v>2583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38</v>
      </c>
      <c r="C21" s="80">
        <f>(C18)-(C20)</f>
        <v>11</v>
      </c>
      <c r="D21" s="80">
        <f>(D18)-(D20)</f>
        <v>-210</v>
      </c>
      <c r="E21" s="80">
        <f>(E18)-(E20)</f>
        <v>-30</v>
      </c>
      <c r="F21" s="80">
        <f>(F18)-(F20)</f>
        <v>10</v>
      </c>
      <c r="G21" s="80">
        <f>E21+F21</f>
        <v>-20</v>
      </c>
      <c r="H21" s="80">
        <f>(H18)-(H20)</f>
        <v>-356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4.7322540473225407</v>
      </c>
      <c r="C22" s="81">
        <f t="shared" si="1"/>
        <v>13.414634146341465</v>
      </c>
      <c r="D22" s="81">
        <f t="shared" si="1"/>
        <v>-6.4456721915285451</v>
      </c>
      <c r="E22" s="81">
        <f t="shared" si="1"/>
        <v>-8.1081081081081088</v>
      </c>
      <c r="F22" s="81">
        <f t="shared" si="1"/>
        <v>13.888888888888889</v>
      </c>
      <c r="G22" s="81">
        <f t="shared" si="1"/>
        <v>-4.5248868778280542</v>
      </c>
      <c r="H22" s="81">
        <f t="shared" si="1"/>
        <v>-13.782423538521099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2015</v>
      </c>
      <c r="F6" s="140">
        <v>2014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107</v>
      </c>
      <c r="C9" s="83">
        <v>96</v>
      </c>
      <c r="D9" s="84">
        <f>IF(AND(C9&gt;0,B9&gt;0),(B9/C9%)-100,"x  ")</f>
        <v>11.458333333333343</v>
      </c>
      <c r="E9" s="82">
        <v>545</v>
      </c>
      <c r="F9" s="83">
        <v>582</v>
      </c>
      <c r="G9" s="84">
        <f>IF(AND(F9&gt;0,E9&gt;0),(E9/F9%)-100,"x  ")</f>
        <v>-6.3573883161512015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61</v>
      </c>
      <c r="C11" s="83">
        <v>47</v>
      </c>
      <c r="D11" s="84">
        <f>IF(AND(C11&gt;0,B11&gt;0),(B11/C11%)-100,"x  ")</f>
        <v>29.787234042553195</v>
      </c>
      <c r="E11" s="82">
        <v>340</v>
      </c>
      <c r="F11" s="83">
        <v>370</v>
      </c>
      <c r="G11" s="84">
        <f>IF(AND(F11&gt;0,E11&gt;0),(E11/F11%)-100,"x  ")</f>
        <v>-8.1081081081081123</v>
      </c>
      <c r="H11" s="49"/>
    </row>
    <row r="12" spans="1:26" hidden="1" x14ac:dyDescent="0.2">
      <c r="A12" s="55" t="s">
        <v>60</v>
      </c>
      <c r="B12" s="82">
        <v>10</v>
      </c>
      <c r="C12" s="83">
        <v>3</v>
      </c>
      <c r="D12" s="84">
        <f>IF(AND(C12&gt;0,B12&gt;0),(B12/C12%)-100,"x  ")</f>
        <v>233.33333333333337</v>
      </c>
      <c r="E12" s="82">
        <v>41</v>
      </c>
      <c r="F12" s="83">
        <v>36</v>
      </c>
      <c r="G12" s="84">
        <f>IF(AND(F12&gt;0,E12&gt;0),(E12/F12%)-100,"x  ")</f>
        <v>13.8888888888889</v>
      </c>
      <c r="H12" s="49"/>
    </row>
    <row r="13" spans="1:26" x14ac:dyDescent="0.2">
      <c r="A13" s="55" t="s">
        <v>61</v>
      </c>
      <c r="B13" s="82">
        <f>(B11)+(B12)</f>
        <v>71</v>
      </c>
      <c r="C13" s="83">
        <f>(C11)+(C12)</f>
        <v>50</v>
      </c>
      <c r="D13" s="84">
        <f>IF(AND(C13&gt;0,B13&gt;0),(B13/C13%)-100,"x  ")</f>
        <v>42</v>
      </c>
      <c r="E13" s="82">
        <f>(E11)+(E12)</f>
        <v>381</v>
      </c>
      <c r="F13" s="83">
        <f>(F11)+(F12)</f>
        <v>406</v>
      </c>
      <c r="G13" s="84">
        <f>IF(AND(F13&gt;0,E13&gt;0),(E13/F13%)-100,"x  ")</f>
        <v>-6.1576354679802847</v>
      </c>
      <c r="H13" s="56"/>
    </row>
    <row r="14" spans="1:26" x14ac:dyDescent="0.2">
      <c r="A14" s="55" t="s">
        <v>62</v>
      </c>
      <c r="B14" s="82">
        <v>36</v>
      </c>
      <c r="C14" s="83">
        <v>46</v>
      </c>
      <c r="D14" s="84">
        <f>IF(AND(C14&gt;0,B14&gt;0),(B14/C14%)-100,"x  ")</f>
        <v>-21.739130434782609</v>
      </c>
      <c r="E14" s="82">
        <v>164</v>
      </c>
      <c r="F14" s="83">
        <v>176</v>
      </c>
      <c r="G14" s="84">
        <f>IF(AND(F14&gt;0,E14&gt;0),(E14/F14%)-100,"x  ")</f>
        <v>-6.818181818181813</v>
      </c>
      <c r="H14" s="57"/>
    </row>
    <row r="15" spans="1:26" x14ac:dyDescent="0.2">
      <c r="A15" s="55" t="s">
        <v>63</v>
      </c>
      <c r="B15" s="82">
        <v>9</v>
      </c>
      <c r="C15" s="83">
        <v>21</v>
      </c>
      <c r="D15" s="84">
        <f>IF(AND(C15&gt;0,B15&gt;0),(B15/C15%)-100,"x  ")</f>
        <v>-57.142857142857139</v>
      </c>
      <c r="E15" s="82">
        <v>67</v>
      </c>
      <c r="F15" s="83">
        <v>92</v>
      </c>
      <c r="G15" s="84">
        <f>IF(AND(F15&gt;0,E15&gt;0),(E15/F15%)-100,"x  ")</f>
        <v>-27.173913043478265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281.68599999999998</v>
      </c>
      <c r="C17" s="85">
        <v>304.505</v>
      </c>
      <c r="D17" s="84">
        <f>IF(AND(C17&gt;0,B17&gt;0),(B17/C17%)-100,"x  ")</f>
        <v>-7.4938014154118946</v>
      </c>
      <c r="E17" s="82">
        <v>1184.9269999999999</v>
      </c>
      <c r="F17" s="83">
        <v>1288.1420000000001</v>
      </c>
      <c r="G17" s="84">
        <f>IF(AND(F17&gt;0,E17&gt;0),(E17/F17%)-100,"x  ")</f>
        <v>-8.0127035683954233</v>
      </c>
      <c r="H17" s="49"/>
    </row>
    <row r="18" spans="1:8" hidden="1" x14ac:dyDescent="0.2">
      <c r="A18" s="60" t="s">
        <v>65</v>
      </c>
      <c r="B18" s="85">
        <v>49.71</v>
      </c>
      <c r="C18" s="85">
        <v>34.162999999999997</v>
      </c>
      <c r="D18" s="84">
        <f>IF(AND(C18&gt;0,B18&gt;0),(B18/C18%)-100,"x  ")</f>
        <v>45.508298451541151</v>
      </c>
      <c r="E18" s="82">
        <v>270.25700000000001</v>
      </c>
      <c r="F18" s="83">
        <v>258.31799999999998</v>
      </c>
      <c r="G18" s="84">
        <f>IF(AND(F18&gt;0,E18&gt;0),(E18/F18%)-100,"x  ")</f>
        <v>4.6218227146385402</v>
      </c>
      <c r="H18" s="49"/>
    </row>
    <row r="19" spans="1:8" hidden="1" x14ac:dyDescent="0.2">
      <c r="A19" s="60" t="s">
        <v>66</v>
      </c>
      <c r="B19" s="85">
        <v>10.241</v>
      </c>
      <c r="C19" s="85">
        <v>6.3890000000000002</v>
      </c>
      <c r="D19" s="84">
        <f>IF(AND(C19&gt;0,B19&gt;0),(B19/C19%)-100,"x  ")</f>
        <v>60.291125371732647</v>
      </c>
      <c r="E19" s="82">
        <v>44.39</v>
      </c>
      <c r="F19" s="83">
        <v>42.890999999999998</v>
      </c>
      <c r="G19" s="84">
        <f>IF(AND(F19&gt;0,E19&gt;0),(E19/F19%)-100,"x  ")</f>
        <v>3.4949056911706577</v>
      </c>
      <c r="H19" s="49"/>
    </row>
    <row r="20" spans="1:8" x14ac:dyDescent="0.2">
      <c r="A20" s="60" t="s">
        <v>67</v>
      </c>
      <c r="B20" s="86">
        <f>(B18)+(B19)</f>
        <v>59.951000000000001</v>
      </c>
      <c r="C20" s="86">
        <f>(C18)+(C19)</f>
        <v>40.552</v>
      </c>
      <c r="D20" s="84">
        <f>IF(AND(C20&gt;0,B20&gt;0),(B20/C20%)-100,"x  ")</f>
        <v>47.83734464391398</v>
      </c>
      <c r="E20" s="82">
        <f>(E18)+(E19)</f>
        <v>314.64699999999999</v>
      </c>
      <c r="F20" s="83">
        <f>(F18)+(F19)</f>
        <v>301.209</v>
      </c>
      <c r="G20" s="84">
        <f>IF(AND(F20&gt;0,E20&gt;0),(E20/F20%)-100,"x  ")</f>
        <v>4.4613540764054136</v>
      </c>
      <c r="H20" s="56"/>
    </row>
    <row r="21" spans="1:8" x14ac:dyDescent="0.2">
      <c r="A21" s="60" t="s">
        <v>68</v>
      </c>
      <c r="B21" s="85">
        <v>221.73500000000001</v>
      </c>
      <c r="C21" s="85">
        <v>263.95299999999997</v>
      </c>
      <c r="D21" s="84">
        <f>IF(AND(C21&gt;0,B21&gt;0),(B21/C21%)-100,"x  ")</f>
        <v>-15.994514174872023</v>
      </c>
      <c r="E21" s="82">
        <v>870.28</v>
      </c>
      <c r="F21" s="83">
        <v>986.93299999999999</v>
      </c>
      <c r="G21" s="84">
        <f>IF(AND(F21&gt;0,E21&gt;0),(E21/F21%)-100,"x  ")</f>
        <v>-11.819748655683824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76.128</v>
      </c>
      <c r="C23" s="85">
        <v>90.524000000000001</v>
      </c>
      <c r="D23" s="84">
        <f>IF(AND(C23&gt;0,B23&gt;0),(B23/C23%)-100,"x  ")</f>
        <v>-15.902964959568735</v>
      </c>
      <c r="E23" s="82">
        <v>341.79599999999999</v>
      </c>
      <c r="F23" s="83">
        <v>338.762</v>
      </c>
      <c r="G23" s="84">
        <f>IF(AND(F23&gt;0,E23&gt;0),(E23/F23%)-100,"x  ")</f>
        <v>0.8956140299088986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16.72</v>
      </c>
      <c r="C25" s="85">
        <v>11.398</v>
      </c>
      <c r="D25" s="84">
        <f>IF(AND(C25&gt;0,B25&gt;0),(B25/C25%)-100,"x  ")</f>
        <v>46.69240217582032</v>
      </c>
      <c r="E25" s="82">
        <v>87.471999999999994</v>
      </c>
      <c r="F25" s="83">
        <v>72.557000000000002</v>
      </c>
      <c r="G25" s="84">
        <f>IF(AND(F25&gt;0,E25&gt;0),(E25/F25%)-100,"x  ")</f>
        <v>20.556252325757669</v>
      </c>
      <c r="H25" s="49"/>
    </row>
    <row r="26" spans="1:8" hidden="1" x14ac:dyDescent="0.2">
      <c r="A26" s="60" t="s">
        <v>72</v>
      </c>
      <c r="B26" s="85">
        <v>3.7959999999999998</v>
      </c>
      <c r="C26" s="85">
        <v>3.4830000000000001</v>
      </c>
      <c r="D26" s="84">
        <f>IF(AND(C26&gt;0,B26&gt;0),(B26/C26%)-100,"x  ")</f>
        <v>8.9865058857306934</v>
      </c>
      <c r="E26" s="82">
        <v>14.531000000000001</v>
      </c>
      <c r="F26" s="83">
        <v>13.974</v>
      </c>
      <c r="G26" s="84">
        <f>IF(AND(F26&gt;0,E26&gt;0),(E26/F26%)-100,"x  ")</f>
        <v>3.9859739516244446</v>
      </c>
      <c r="H26" s="49"/>
    </row>
    <row r="27" spans="1:8" x14ac:dyDescent="0.2">
      <c r="A27" s="55" t="s">
        <v>61</v>
      </c>
      <c r="B27" s="85">
        <f>(B25)+(B26)</f>
        <v>20.515999999999998</v>
      </c>
      <c r="C27" s="85">
        <f>(C25)+(C26)</f>
        <v>14.881</v>
      </c>
      <c r="D27" s="84">
        <f>IF(AND(C27&gt;0,B27&gt;0),(B27/C27%)-100,"x  ")</f>
        <v>37.867078825347761</v>
      </c>
      <c r="E27" s="82">
        <f>(E25)+(E26)</f>
        <v>102.003</v>
      </c>
      <c r="F27" s="83">
        <f>(F25)+(F26)</f>
        <v>86.531000000000006</v>
      </c>
      <c r="G27" s="84">
        <f>IF(AND(F27&gt;0,E27&gt;0),(E27/F27%)-100,"x  ")</f>
        <v>17.880297234517101</v>
      </c>
      <c r="H27" s="56"/>
    </row>
    <row r="28" spans="1:8" x14ac:dyDescent="0.2">
      <c r="A28" s="55" t="s">
        <v>62</v>
      </c>
      <c r="B28" s="85">
        <v>55.612000000000002</v>
      </c>
      <c r="C28" s="85">
        <v>75.643000000000001</v>
      </c>
      <c r="D28" s="84">
        <f>IF(AND(C28&gt;0,B28&gt;0),(B28/C28%)-100,"x  ")</f>
        <v>-26.480969818753891</v>
      </c>
      <c r="E28" s="82">
        <v>239.79300000000001</v>
      </c>
      <c r="F28" s="83">
        <v>252.23099999999999</v>
      </c>
      <c r="G28" s="84">
        <f>IF(AND(F28&gt;0,E28&gt;0),(E28/F28%)-100,"x  ")</f>
        <v>-4.9311940245251407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739</v>
      </c>
      <c r="C30" s="85">
        <v>638</v>
      </c>
      <c r="D30" s="84">
        <f>IF(AND(C30&gt;0,B30&gt;0),(B30/C30%)-100,"x  ")</f>
        <v>15.830721003134798</v>
      </c>
      <c r="E30" s="82">
        <v>2649</v>
      </c>
      <c r="F30" s="83">
        <v>3025</v>
      </c>
      <c r="G30" s="84">
        <f>IF(AND(F30&gt;0,E30&gt;0),(E30/F30%)-100,"x  ")</f>
        <v>-12.429752066115697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81</v>
      </c>
      <c r="C34" s="85">
        <f>C11+(C12*2)</f>
        <v>53</v>
      </c>
      <c r="D34" s="84">
        <f>IF(AND(C34&gt;0,B34&gt;0),(B34/C34%)-100,"x  ")</f>
        <v>52.830188679245282</v>
      </c>
      <c r="E34" s="82">
        <f>E11+(E12*2)</f>
        <v>422</v>
      </c>
      <c r="F34" s="83">
        <f>F11+(F12*2)</f>
        <v>442</v>
      </c>
      <c r="G34" s="84">
        <f>IF(AND(F34&gt;0,E34&gt;0),(E34/F34%)-100,"x  ")</f>
        <v>-4.5248868778280524</v>
      </c>
      <c r="H34" s="56"/>
    </row>
    <row r="35" spans="1:8" x14ac:dyDescent="0.2">
      <c r="A35" s="67" t="s">
        <v>75</v>
      </c>
      <c r="B35" s="85">
        <f>(B30)-(B34)</f>
        <v>658</v>
      </c>
      <c r="C35" s="85">
        <f>(C30)-(C34)</f>
        <v>585</v>
      </c>
      <c r="D35" s="84">
        <f>IF(AND(C35&gt;0,B35&gt;0),(B35/C35%)-100,"x  ")</f>
        <v>12.478632478632491</v>
      </c>
      <c r="E35" s="82">
        <f>(E30)-(E34)</f>
        <v>2227</v>
      </c>
      <c r="F35" s="83">
        <f>(F30)-(F34)</f>
        <v>2583</v>
      </c>
      <c r="G35" s="84">
        <f>IF(AND(F35&gt;0,E35&gt;0),(E35/F35%)-100,"x  ")</f>
        <v>-13.782423538521087</v>
      </c>
      <c r="H35" s="57"/>
    </row>
    <row r="36" spans="1:8" x14ac:dyDescent="0.2">
      <c r="A36" s="55" t="s">
        <v>76</v>
      </c>
      <c r="B36" s="85">
        <v>109</v>
      </c>
      <c r="C36" s="85">
        <v>268</v>
      </c>
      <c r="D36" s="84">
        <f>IF(AND(C36&gt;0,B36&gt;0),(B36/C36%)-100,"x  ")</f>
        <v>-59.32835820895523</v>
      </c>
      <c r="E36" s="82">
        <v>717</v>
      </c>
      <c r="F36" s="83">
        <v>1042</v>
      </c>
      <c r="G36" s="84">
        <f>IF(AND(F36&gt;0,E36&gt;0),(E36/F36%)-100,"x  ")</f>
        <v>-31.190019193857964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48.475000000000001</v>
      </c>
      <c r="C38" s="86">
        <v>52.991</v>
      </c>
      <c r="D38" s="84">
        <f>IF(AND(C38&gt;0,B38&gt;0),(B38/C38%)-100,"x  ")</f>
        <v>-8.5222018833386812</v>
      </c>
      <c r="E38" s="82">
        <v>213.40799999999999</v>
      </c>
      <c r="F38" s="83">
        <v>232.369</v>
      </c>
      <c r="G38" s="84">
        <f>IF(AND(F38&gt;0,E38&gt;0),(E38/F38%)-100,"x  ")</f>
        <v>-8.1598664193588775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9.8000000000000007</v>
      </c>
      <c r="C40" s="85">
        <v>6.7530000000000001</v>
      </c>
      <c r="D40" s="84">
        <f>IF(AND(C40&gt;0,B40&gt;0),(B40/C40%)-100,"x  ")</f>
        <v>45.120687102028711</v>
      </c>
      <c r="E40" s="82">
        <v>52.180999999999997</v>
      </c>
      <c r="F40" s="83">
        <v>51.491999999999997</v>
      </c>
      <c r="G40" s="84">
        <f>IF(AND(F40&gt;0,E40&gt;0),(E40/F40%)-100,"x  ")</f>
        <v>1.3380719335042386</v>
      </c>
      <c r="H40" s="49"/>
    </row>
    <row r="41" spans="1:8" hidden="1" x14ac:dyDescent="0.2">
      <c r="A41" s="60" t="s">
        <v>72</v>
      </c>
      <c r="B41" s="85">
        <v>2.2109999999999999</v>
      </c>
      <c r="C41" s="85">
        <v>0.66800000000000004</v>
      </c>
      <c r="D41" s="84">
        <f>IF(AND(C41&gt;0,B41&gt;0),(B41/C41%)-100,"x  ")</f>
        <v>230.98802395209577</v>
      </c>
      <c r="E41" s="82">
        <v>8.8490000000000002</v>
      </c>
      <c r="F41" s="83">
        <v>8.0359999999999996</v>
      </c>
      <c r="G41" s="84">
        <f>IF(AND(F41&gt;0,E41&gt;0),(E41/F41%)-100,"x  ")</f>
        <v>10.116973618715775</v>
      </c>
      <c r="H41" s="49"/>
    </row>
    <row r="42" spans="1:8" x14ac:dyDescent="0.2">
      <c r="A42" s="55" t="s">
        <v>74</v>
      </c>
      <c r="B42" s="86">
        <f>(B40)+(B41)</f>
        <v>12.011000000000001</v>
      </c>
      <c r="C42" s="86">
        <f>(C40)+(C41)</f>
        <v>7.4210000000000003</v>
      </c>
      <c r="D42" s="84">
        <f>IF(AND(C42&gt;0,B42&gt;0),(B42/C42%)-100,"x  ")</f>
        <v>61.851502492925505</v>
      </c>
      <c r="E42" s="82">
        <f>(E40)+(E41)</f>
        <v>61.03</v>
      </c>
      <c r="F42" s="83">
        <f>(F40)+(F41)</f>
        <v>59.527999999999999</v>
      </c>
      <c r="G42" s="84">
        <f>IF(AND(F42&gt;0,E42&gt;0),(E42/F42%)-100,"x  ")</f>
        <v>2.5231823679612972</v>
      </c>
      <c r="H42" s="56"/>
    </row>
    <row r="43" spans="1:8" x14ac:dyDescent="0.2">
      <c r="A43" s="67" t="s">
        <v>75</v>
      </c>
      <c r="B43" s="85">
        <v>36.463999999999999</v>
      </c>
      <c r="C43" s="85">
        <v>45.57</v>
      </c>
      <c r="D43" s="84">
        <f>IF(AND(C43&gt;0,B43&gt;0),(B43/C43%)-100,"x  ")</f>
        <v>-19.982444590739519</v>
      </c>
      <c r="E43" s="82">
        <v>152.37799999999999</v>
      </c>
      <c r="F43" s="83">
        <v>172.84100000000001</v>
      </c>
      <c r="G43" s="84">
        <f>IF(AND(F43&gt;0,E43&gt;0),(E43/F43%)-100,"x  ")</f>
        <v>-11.839204818301226</v>
      </c>
      <c r="H43" s="49"/>
    </row>
    <row r="44" spans="1:8" x14ac:dyDescent="0.2">
      <c r="A44" s="55" t="s">
        <v>76</v>
      </c>
      <c r="B44" s="85">
        <v>9.0709999999999997</v>
      </c>
      <c r="C44" s="85">
        <v>25.274000000000001</v>
      </c>
      <c r="D44" s="84">
        <f>IF(AND(C44&gt;0,B44&gt;0),(B44/C44%)-100,"x  ")</f>
        <v>-64.109361399066245</v>
      </c>
      <c r="E44" s="82">
        <v>61.082000000000001</v>
      </c>
      <c r="F44" s="83">
        <v>89.393000000000001</v>
      </c>
      <c r="G44" s="84">
        <f>IF(AND(F44&gt;0,E44&gt;0),(E44/F44%)-100,"x  ")</f>
        <v>-31.670265009564503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2024</v>
      </c>
      <c r="C46" s="86">
        <v>1971</v>
      </c>
      <c r="D46" s="84">
        <f>IF(AND(C46&gt;0,B46&gt;0),(B46/C46%)-100,"x  ")</f>
        <v>2.6889903602232295</v>
      </c>
      <c r="E46" s="82">
        <v>8424</v>
      </c>
      <c r="F46" s="83">
        <v>9536</v>
      </c>
      <c r="G46" s="84">
        <f>IF(AND(F46&gt;0,E46&gt;0),(E46/F46%)-100,"x  ")</f>
        <v>-11.661073825503351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379</v>
      </c>
      <c r="C48" s="85">
        <v>250</v>
      </c>
      <c r="D48" s="84">
        <f>IF(AND(C48&gt;0,B48&gt;0),(B48/C48%)-100,"x  ")</f>
        <v>51.599999999999994</v>
      </c>
      <c r="E48" s="82">
        <v>2054</v>
      </c>
      <c r="F48" s="83">
        <v>2051</v>
      </c>
      <c r="G48" s="84">
        <f>IF(AND(F48&gt;0,E48&gt;0),(E48/F48%)-100,"x  ")</f>
        <v>0.14627011214041374</v>
      </c>
      <c r="H48" s="49"/>
    </row>
    <row r="49" spans="1:8" hidden="1" x14ac:dyDescent="0.2">
      <c r="A49" s="60" t="s">
        <v>72</v>
      </c>
      <c r="B49" s="85">
        <v>78</v>
      </c>
      <c r="C49" s="85">
        <v>21</v>
      </c>
      <c r="D49" s="84">
        <f>IF(AND(C49&gt;0,B49&gt;0),(B49/C49%)-100,"x  ")</f>
        <v>271.42857142857144</v>
      </c>
      <c r="E49" s="82">
        <v>349</v>
      </c>
      <c r="F49" s="83">
        <v>322</v>
      </c>
      <c r="G49" s="84">
        <f>IF(AND(F49&gt;0,E49&gt;0),(E49/F49%)-100,"x  ")</f>
        <v>8.3850931677018536</v>
      </c>
      <c r="H49" s="49"/>
    </row>
    <row r="50" spans="1:8" x14ac:dyDescent="0.2">
      <c r="A50" s="55" t="s">
        <v>74</v>
      </c>
      <c r="B50" s="85">
        <f>(B48)+(B49)</f>
        <v>457</v>
      </c>
      <c r="C50" s="85">
        <f>(C48)+(C49)</f>
        <v>271</v>
      </c>
      <c r="D50" s="84">
        <f>IF(AND(C50&gt;0,B50&gt;0),(B50/C50%)-100,"x  ")</f>
        <v>68.634686346863475</v>
      </c>
      <c r="E50" s="82">
        <f>(E48)+(E49)</f>
        <v>2403</v>
      </c>
      <c r="F50" s="83">
        <f>(F48)+(F49)</f>
        <v>2373</v>
      </c>
      <c r="G50" s="84">
        <f>IF(AND(F50&gt;0,E50&gt;0),(E50/F50%)-100,"x  ")</f>
        <v>1.2642225031605534</v>
      </c>
      <c r="H50" s="56"/>
    </row>
    <row r="51" spans="1:8" x14ac:dyDescent="0.2">
      <c r="A51" s="67" t="s">
        <v>75</v>
      </c>
      <c r="B51" s="85">
        <v>1567</v>
      </c>
      <c r="C51" s="85">
        <v>1700</v>
      </c>
      <c r="D51" s="84">
        <f>IF(AND(C51&gt;0,B51&gt;0),(B51/C51%)-100,"x  ")</f>
        <v>-7.8235294117647101</v>
      </c>
      <c r="E51" s="82">
        <v>6021</v>
      </c>
      <c r="F51" s="83">
        <v>7163</v>
      </c>
      <c r="G51" s="84">
        <f>IF(AND(F51&gt;0,E51&gt;0),(E51/F51%)-100,"x  ")</f>
        <v>-15.943040625436268</v>
      </c>
      <c r="H51" s="49"/>
    </row>
    <row r="52" spans="1:8" x14ac:dyDescent="0.2">
      <c r="A52" s="68" t="s">
        <v>76</v>
      </c>
      <c r="B52" s="87">
        <v>330</v>
      </c>
      <c r="C52" s="87">
        <v>859</v>
      </c>
      <c r="D52" s="88">
        <f>IF(AND(C52&gt;0,B52&gt;0),(B52/C52%)-100,"x  ")</f>
        <v>-61.583236321303843</v>
      </c>
      <c r="E52" s="89">
        <v>2100</v>
      </c>
      <c r="F52" s="90">
        <v>3247</v>
      </c>
      <c r="G52" s="88">
        <f>IF(AND(F52&gt;0,E52&gt;0),(E52/F52%)-100,"x  ")</f>
        <v>-35.324915306436708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145</v>
      </c>
      <c r="C7" s="76">
        <v>200</v>
      </c>
      <c r="D7" s="76">
        <v>325</v>
      </c>
      <c r="E7" s="76">
        <v>249</v>
      </c>
      <c r="F7" s="76">
        <v>270</v>
      </c>
      <c r="G7" s="76">
        <v>199</v>
      </c>
      <c r="H7" s="76">
        <v>202</v>
      </c>
      <c r="I7" s="76">
        <v>345</v>
      </c>
      <c r="J7" s="76">
        <v>165</v>
      </c>
      <c r="K7" s="76">
        <v>123</v>
      </c>
      <c r="L7" s="76">
        <v>134</v>
      </c>
      <c r="M7" s="77">
        <v>236</v>
      </c>
      <c r="N7" s="76">
        <v>183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705</v>
      </c>
      <c r="C11" s="76">
        <v>652</v>
      </c>
      <c r="D11" s="76">
        <v>952</v>
      </c>
      <c r="E11" s="76">
        <v>1418</v>
      </c>
      <c r="F11" s="76">
        <v>1157</v>
      </c>
      <c r="G11" s="76">
        <v>1128</v>
      </c>
      <c r="H11" s="76">
        <v>860</v>
      </c>
      <c r="I11" s="76">
        <v>1498</v>
      </c>
      <c r="J11" s="76">
        <v>914</v>
      </c>
      <c r="K11" s="76">
        <v>289</v>
      </c>
      <c r="L11" s="76">
        <v>367</v>
      </c>
      <c r="M11" s="77">
        <v>651</v>
      </c>
      <c r="N11" s="76">
        <v>827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05/15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2015-07-07T05:41:08Z</cp:lastPrinted>
  <dcterms:created xsi:type="dcterms:W3CDTF">2014-04-03T08:37:47Z</dcterms:created>
  <dcterms:modified xsi:type="dcterms:W3CDTF">2015-07-07T05:42:39Z</dcterms:modified>
  <cp:category>LIS-Bericht</cp:category>
</cp:coreProperties>
</file>