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D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G13" i="5" s="1"/>
  <c r="E13" i="5"/>
  <c r="C13" i="5"/>
  <c r="B13" i="5"/>
  <c r="G12" i="5"/>
  <c r="D12" i="5"/>
  <c r="G11" i="5"/>
  <c r="D11" i="5"/>
  <c r="G9" i="5"/>
  <c r="D9" i="5"/>
  <c r="B22" i="4"/>
  <c r="H21" i="4"/>
  <c r="H22" i="4" s="1"/>
  <c r="F21" i="4"/>
  <c r="F22" i="4" s="1"/>
  <c r="E21" i="4"/>
  <c r="G21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G27" i="5" l="1"/>
  <c r="G42" i="5"/>
  <c r="D50" i="5"/>
  <c r="D13" i="5"/>
  <c r="G20" i="5"/>
  <c r="G34" i="5"/>
  <c r="D34" i="5"/>
  <c r="D27" i="5"/>
  <c r="F35" i="5"/>
  <c r="G35" i="5" s="1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<sst xmlns="http://schemas.openxmlformats.org/spreadsheetml/2006/main" count="147" uniqueCount="123">
  <si>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</si>
  <si>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</si>
  <si>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</si>
  <si>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</si>
  <si>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</si>
  <si>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</si>
  <si>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</si>
  <si>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</si>
  <si>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</si>
  <si>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</si>
  <si>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</si>
  <si>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</si>
  <si>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</si>
  <si>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</si>
  <si>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</si>
  <si>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</si>
  <si>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</si>
  <si>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</si>
  <si>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</si>
  <si>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</si>
  <si>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</si>
  <si>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</si>
  <si>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</si>
  <si>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</si>
  <si>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</si>
  <si>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</si>
  <si>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</si>
  <si>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</si>
  <si>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</si>
  <si>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</si>
  <si>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</si>
  <si>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</si>
  <si>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</si>
  <si>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</si>
  <si>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</si>
  <si>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</si>
  <si>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</si>
  <si>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</si>
  <si>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</si>
  <si>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</si>
  <si>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</si>
  <si>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</si>
  <si>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</si>
  <si>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</si>
  <si>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</si>
  <si>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</si>
  <si>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</si>
  <si>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</si>
  <si>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</si>
  <si>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</si>
  <si>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</si>
  <si>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</si>
  <si>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</si>
  <si>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</si>
  <si>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</si>
  <si>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</si>
  <si>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</si>
  <si>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</si>
  <si>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</si>
  <si>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</si>
  <si>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</si>
  <si>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</si>
  <si>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</si>
  <si>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</si>
  <si>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</si>
  <si>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</si>
  <si>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</si>
  <si>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</si>
  <si>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</si>
  <si>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</si>
  <si>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</si>
  <si>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</si>
  <si>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</si>
  <si>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</si>
  <si>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</si>
  <si>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</si>
  <si>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</si>
  <si>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</si>
  <si>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</si>
  <si>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</si>
  <si>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</si>
  <si>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</si>
  <si>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</si>
  <si>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</si>
  <si>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</si>
  <si>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</si>
  <si>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</si>
  <si>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</si>
  <si>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</si>
  <si>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</si>
  <si>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</si>
  <si>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</si>
  <si>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</si>
  <si>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</si>
  <si>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</si>
  <si>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</si>
  <si>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Dezember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</si>
  <si>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2016</t>
    </r>
  </si>
  <si>
    <t>Januar bis Dezember 2016</t>
  </si>
  <si>
    <t>Januar bis Dezember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</si>
  <si>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2016</t>
    </r>
  </si>
  <si>
    <t>Dezember 
2016</t>
  </si>
  <si>
    <t>Dezember 
2015</t>
  </si>
  <si>
    <t xml:space="preserve">Januar bis Dezember </t>
  </si>
  <si>
    <t>Stand: Dezember 2016</t>
  </si>
  <si>
    <t>Baugenehmigungen für Wohngebäude insgesamt 
ab Dezember 2016</t>
  </si>
  <si>
    <t>Dezember 2016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</si>
  <si>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</si>
  <si>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</si>
  <si>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</si>
  <si>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</si>
  <si>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</si>
  <si>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</si>
  <si>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</si>
  <si>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</si>
  <si>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</si>
  <si>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</si>
  <si>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</si>
  <si>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</si>
  <si>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2016</t>
  </si>
  <si>
    <t xml:space="preserve">© Statistisches Amt für Hamburg und Schleswig-Holstein, Hamburg 2017
Auszugsweise Vervielfältigung und Verbreitung mit Quellenangabe gestattet.         </t>
  </si>
  <si>
    <t>Kennziffer: F II 1 - m 12/16 HH</t>
  </si>
  <si>
    <t>Herausgegeben am: 10.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</si>
</sst>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317</c:v>
                </c:pt>
                <c:pt idx="1">
                  <c:v>157</c:v>
                </c:pt>
                <c:pt idx="2">
                  <c:v>122</c:v>
                </c:pt>
                <c:pt idx="3">
                  <c:v>113</c:v>
                </c:pt>
                <c:pt idx="4">
                  <c:v>268</c:v>
                </c:pt>
                <c:pt idx="5">
                  <c:v>217</c:v>
                </c:pt>
                <c:pt idx="6">
                  <c:v>183</c:v>
                </c:pt>
                <c:pt idx="7">
                  <c:v>206</c:v>
                </c:pt>
                <c:pt idx="8">
                  <c:v>217</c:v>
                </c:pt>
                <c:pt idx="9">
                  <c:v>410</c:v>
                </c:pt>
                <c:pt idx="10">
                  <c:v>249</c:v>
                </c:pt>
                <c:pt idx="11">
                  <c:v>294</c:v>
                </c:pt>
                <c:pt idx="12">
                  <c:v>302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858</c:v>
                </c:pt>
                <c:pt idx="1">
                  <c:v>685</c:v>
                </c:pt>
                <c:pt idx="2">
                  <c:v>353</c:v>
                </c:pt>
                <c:pt idx="3">
                  <c:v>383</c:v>
                </c:pt>
                <c:pt idx="4">
                  <c:v>742</c:v>
                </c:pt>
                <c:pt idx="5">
                  <c:v>755</c:v>
                </c:pt>
                <c:pt idx="6">
                  <c:v>603</c:v>
                </c:pt>
                <c:pt idx="7">
                  <c:v>764</c:v>
                </c:pt>
                <c:pt idx="8">
                  <c:v>1089</c:v>
                </c:pt>
                <c:pt idx="9">
                  <c:v>1332</c:v>
                </c:pt>
                <c:pt idx="10">
                  <c:v>1193</c:v>
                </c:pt>
                <c:pt idx="11">
                  <c:v>1348</c:v>
                </c:pt>
                <c:pt idx="12">
                  <c:v>1489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468992"/>
        <c:axId val="36478976"/>
      </c:lineChart>
      <c:catAx>
        <c:axId val="36468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478976"/>
        <c:crosses val="autoZero"/>
        <c:auto val="1"/>
        <c:lblAlgn val="ctr"/>
        <c:lblOffset val="100"/>
        <c:noMultiLvlLbl val="0"/>
      </c:catAx>
      <c:valAx>
        <c:axId val="364789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4689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ColWidth="11.42578125" defaultRowHeight="12.75" x14ac:dyDescent="0.2"/>
  <cols>
    <col min="7" max="8" width="11.42578125" customWidth="1"/>
  </cols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F21" s="145" t="s">
        <v>122</v>
      </c>
      <c r="G21" s="145"/>
      <c r="H21" s="145"/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2">
    <mergeCell ref="A22:G22"/>
    <mergeCell ref="F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9" t="s">
        <v>3</v>
      </c>
      <c r="B1" s="99"/>
      <c r="C1" s="99"/>
      <c r="D1" s="99"/>
      <c r="E1" s="99"/>
      <c r="F1" s="99"/>
      <c r="G1" s="99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0" t="s">
        <v>4</v>
      </c>
      <c r="B3" s="101"/>
      <c r="C3" s="101"/>
      <c r="D3" s="101"/>
      <c r="E3" s="101"/>
      <c r="F3" s="101"/>
      <c r="G3" s="101"/>
    </row>
    <row r="4" spans="1:7" x14ac:dyDescent="0.2">
      <c r="A4" s="92"/>
      <c r="B4" s="92"/>
      <c r="C4" s="92"/>
      <c r="D4" s="92"/>
      <c r="E4" s="92"/>
      <c r="F4" s="92"/>
      <c r="G4" s="92"/>
    </row>
    <row r="5" spans="1:7" x14ac:dyDescent="0.2">
      <c r="A5" s="11" t="s">
        <v>5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5" t="s">
        <v>6</v>
      </c>
      <c r="B7" s="94"/>
      <c r="C7" s="94"/>
      <c r="D7" s="94"/>
      <c r="E7" s="94"/>
      <c r="F7" s="94"/>
      <c r="G7" s="94"/>
    </row>
    <row r="8" spans="1:7" x14ac:dyDescent="0.2">
      <c r="A8" s="93" t="s">
        <v>7</v>
      </c>
      <c r="B8" s="94"/>
      <c r="C8" s="94"/>
      <c r="D8" s="94"/>
      <c r="E8" s="94"/>
      <c r="F8" s="94"/>
      <c r="G8" s="94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8" t="s">
        <v>8</v>
      </c>
      <c r="B10" s="98"/>
      <c r="C10" s="98"/>
      <c r="D10" s="98"/>
      <c r="E10" s="98"/>
      <c r="F10" s="98"/>
      <c r="G10" s="98"/>
    </row>
    <row r="11" spans="1:7" x14ac:dyDescent="0.2">
      <c r="A11" s="93" t="s">
        <v>9</v>
      </c>
      <c r="B11" s="94"/>
      <c r="C11" s="94"/>
      <c r="D11" s="94"/>
      <c r="E11" s="94"/>
      <c r="F11" s="94"/>
      <c r="G11" s="94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5" t="s">
        <v>10</v>
      </c>
      <c r="B15" s="94"/>
      <c r="C15" s="94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3" t="s">
        <v>11</v>
      </c>
      <c r="B17" s="94"/>
      <c r="C17" s="94"/>
      <c r="D17" s="13"/>
      <c r="E17" s="13"/>
      <c r="F17" s="13"/>
      <c r="G17" s="13"/>
    </row>
    <row r="18" spans="1:7" x14ac:dyDescent="0.2">
      <c r="A18" s="13" t="s">
        <v>12</v>
      </c>
      <c r="B18" s="96" t="s">
        <v>94</v>
      </c>
      <c r="C18" s="94"/>
      <c r="D18" s="13"/>
      <c r="E18" s="13"/>
      <c r="F18" s="13"/>
      <c r="G18" s="13"/>
    </row>
    <row r="19" spans="1:7" x14ac:dyDescent="0.2">
      <c r="A19" s="13" t="s">
        <v>13</v>
      </c>
      <c r="B19" s="97" t="s">
        <v>14</v>
      </c>
      <c r="C19" s="94"/>
      <c r="D19" s="94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5" t="s">
        <v>15</v>
      </c>
      <c r="B21" s="94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3" t="s">
        <v>17</v>
      </c>
      <c r="C23" s="94"/>
      <c r="D23" s="13"/>
      <c r="E23" s="13"/>
      <c r="F23" s="13"/>
      <c r="G23" s="13"/>
    </row>
    <row r="24" spans="1:7" x14ac:dyDescent="0.2">
      <c r="A24" s="13" t="s">
        <v>18</v>
      </c>
      <c r="B24" s="93" t="s">
        <v>19</v>
      </c>
      <c r="C24" s="94"/>
      <c r="D24" s="13"/>
      <c r="E24" s="13"/>
      <c r="F24" s="13"/>
      <c r="G24" s="13"/>
    </row>
    <row r="25" spans="1:7" x14ac:dyDescent="0.2">
      <c r="A25" s="13"/>
      <c r="B25" s="94" t="s">
        <v>20</v>
      </c>
      <c r="C25" s="94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6" t="s">
        <v>120</v>
      </c>
      <c r="B29" s="94"/>
      <c r="C29" s="94"/>
      <c r="D29" s="94"/>
      <c r="E29" s="94"/>
      <c r="F29" s="94"/>
      <c r="G29" s="94"/>
    </row>
    <row r="30" spans="1:7" s="78" customFormat="1" ht="42.6" customHeight="1" x14ac:dyDescent="0.2">
      <c r="A30" s="93" t="s">
        <v>23</v>
      </c>
      <c r="B30" s="93"/>
      <c r="C30" s="93"/>
      <c r="D30" s="93"/>
      <c r="E30" s="93"/>
      <c r="F30" s="93"/>
      <c r="G30" s="93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2" t="s">
        <v>24</v>
      </c>
      <c r="B41" s="92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97</v>
      </c>
      <c r="B1" s="103"/>
      <c r="C1" s="103"/>
      <c r="D1" s="103"/>
      <c r="E1" s="103"/>
      <c r="F1" s="103"/>
      <c r="G1" s="103"/>
      <c r="H1" s="10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1"/>
      <c r="F4" s="21"/>
      <c r="G4" s="117" t="s">
        <v>46</v>
      </c>
      <c r="H4" s="1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7"/>
      <c r="B5" s="111"/>
      <c r="C5" s="113"/>
      <c r="D5" s="113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8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79">
        <v>12</v>
      </c>
      <c r="C8" s="79">
        <v>2</v>
      </c>
      <c r="D8" s="79">
        <v>51</v>
      </c>
      <c r="E8" s="79">
        <v>4</v>
      </c>
      <c r="F8" s="79">
        <v>2</v>
      </c>
      <c r="G8" s="79">
        <f t="shared" ref="G8:G14" si="0">E8+F8</f>
        <v>6</v>
      </c>
      <c r="H8" s="79">
        <v>37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79">
        <v>43</v>
      </c>
      <c r="C9" s="79">
        <v>2</v>
      </c>
      <c r="D9" s="79">
        <v>237</v>
      </c>
      <c r="E9" s="79">
        <v>24</v>
      </c>
      <c r="F9" s="79">
        <v>0</v>
      </c>
      <c r="G9" s="79">
        <f t="shared" si="0"/>
        <v>24</v>
      </c>
      <c r="H9" s="79">
        <v>211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79">
        <v>44</v>
      </c>
      <c r="C10" s="79">
        <v>0</v>
      </c>
      <c r="D10" s="79">
        <v>185</v>
      </c>
      <c r="E10" s="79">
        <v>12</v>
      </c>
      <c r="F10" s="79">
        <v>4</v>
      </c>
      <c r="G10" s="79">
        <f t="shared" si="0"/>
        <v>16</v>
      </c>
      <c r="H10" s="79">
        <v>165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87</v>
      </c>
      <c r="B11" s="79">
        <v>27</v>
      </c>
      <c r="C11" s="79">
        <v>1</v>
      </c>
      <c r="D11" s="79">
        <v>223</v>
      </c>
      <c r="E11" s="79">
        <v>2</v>
      </c>
      <c r="F11" s="79">
        <v>0</v>
      </c>
      <c r="G11" s="79">
        <f t="shared" si="0"/>
        <v>2</v>
      </c>
      <c r="H11" s="79">
        <v>137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88</v>
      </c>
      <c r="B12" s="79">
        <v>86</v>
      </c>
      <c r="C12" s="79">
        <v>4</v>
      </c>
      <c r="D12" s="79">
        <v>513</v>
      </c>
      <c r="E12" s="79">
        <v>28</v>
      </c>
      <c r="F12" s="79">
        <v>14</v>
      </c>
      <c r="G12" s="79">
        <f t="shared" si="0"/>
        <v>42</v>
      </c>
      <c r="H12" s="79">
        <v>470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89</v>
      </c>
      <c r="B13" s="79">
        <v>28</v>
      </c>
      <c r="C13" s="79">
        <v>2</v>
      </c>
      <c r="D13" s="79">
        <v>135</v>
      </c>
      <c r="E13" s="79">
        <v>4</v>
      </c>
      <c r="F13" s="79">
        <v>0</v>
      </c>
      <c r="G13" s="79">
        <f t="shared" si="0"/>
        <v>4</v>
      </c>
      <c r="H13" s="79">
        <v>128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90</v>
      </c>
      <c r="B14" s="79">
        <v>62</v>
      </c>
      <c r="C14" s="79">
        <v>5</v>
      </c>
      <c r="D14" s="79">
        <v>145</v>
      </c>
      <c r="E14" s="79">
        <v>44</v>
      </c>
      <c r="F14" s="79">
        <v>2</v>
      </c>
      <c r="G14" s="79">
        <f t="shared" si="0"/>
        <v>46</v>
      </c>
      <c r="H14" s="79">
        <v>89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92</v>
      </c>
      <c r="B16" s="79">
        <v>302</v>
      </c>
      <c r="C16" s="79">
        <v>16</v>
      </c>
      <c r="D16" s="79">
        <v>1489</v>
      </c>
      <c r="E16" s="79">
        <v>118</v>
      </c>
      <c r="F16" s="79">
        <v>22</v>
      </c>
      <c r="G16" s="79">
        <f>E16+F16</f>
        <v>140</v>
      </c>
      <c r="H16" s="79">
        <v>1237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98</v>
      </c>
      <c r="B18" s="79">
        <v>2738</v>
      </c>
      <c r="C18" s="79">
        <v>251</v>
      </c>
      <c r="D18" s="79">
        <v>10736</v>
      </c>
      <c r="E18" s="79">
        <v>1155</v>
      </c>
      <c r="F18" s="79">
        <v>258</v>
      </c>
      <c r="G18" s="79">
        <f>E18+F18</f>
        <v>1413</v>
      </c>
      <c r="H18" s="79">
        <v>8238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99</v>
      </c>
      <c r="B20" s="79">
        <v>2559</v>
      </c>
      <c r="C20" s="79">
        <v>266</v>
      </c>
      <c r="D20" s="79">
        <v>8634</v>
      </c>
      <c r="E20" s="79">
        <v>1151</v>
      </c>
      <c r="F20" s="79">
        <v>240</v>
      </c>
      <c r="G20" s="79">
        <f>E20+F20</f>
        <v>1391</v>
      </c>
      <c r="H20" s="79">
        <v>6296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79">
        <f>(B18)-(B20)</f>
        <v>179</v>
      </c>
      <c r="C21" s="79">
        <f>(C18)-(C20)</f>
        <v>-15</v>
      </c>
      <c r="D21" s="79">
        <f>(D18)-(D20)</f>
        <v>2102</v>
      </c>
      <c r="E21" s="79">
        <f>(E18)-(E20)</f>
        <v>4</v>
      </c>
      <c r="F21" s="79">
        <f>(F18)-(F20)</f>
        <v>18</v>
      </c>
      <c r="G21" s="79">
        <f>E21+F21</f>
        <v>22</v>
      </c>
      <c r="H21" s="79">
        <f>(H18)-(H20)</f>
        <v>1942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0">
        <f t="shared" ref="B22:H22" si="1">((B21/B20)*100)</f>
        <v>6.9949198905822589</v>
      </c>
      <c r="C22" s="80">
        <f t="shared" si="1"/>
        <v>-5.6390977443609023</v>
      </c>
      <c r="D22" s="80">
        <f t="shared" si="1"/>
        <v>24.345610377577021</v>
      </c>
      <c r="E22" s="80">
        <f t="shared" si="1"/>
        <v>0.34752389226759339</v>
      </c>
      <c r="F22" s="80">
        <f t="shared" si="1"/>
        <v>7.5</v>
      </c>
      <c r="G22" s="80">
        <f t="shared" si="1"/>
        <v>1.5815959741193386</v>
      </c>
      <c r="H22" s="80">
        <f t="shared" si="1"/>
        <v>30.844980940279541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22" t="s">
        <v>55</v>
      </c>
      <c r="B25" s="22"/>
      <c r="C25" s="22"/>
      <c r="D25" s="22"/>
      <c r="E25" s="22"/>
      <c r="F25" s="22"/>
      <c r="G25" s="22"/>
      <c r="H25" s="22"/>
      <c r="I25" s="43"/>
      <c r="J25" s="43"/>
      <c r="K25" s="43"/>
      <c r="L25" s="43"/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100</v>
      </c>
      <c r="B1" s="122"/>
      <c r="C1" s="122"/>
      <c r="D1" s="122"/>
      <c r="E1" s="122"/>
      <c r="F1" s="122"/>
      <c r="G1" s="122"/>
      <c r="H1" s="46"/>
    </row>
    <row r="2" spans="1:26" x14ac:dyDescent="0.2">
      <c r="A2" s="123"/>
      <c r="B2" s="123"/>
      <c r="C2" s="123"/>
      <c r="D2" s="123"/>
      <c r="E2" s="123"/>
      <c r="F2" s="123"/>
      <c r="G2" s="123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8"/>
    </row>
    <row r="4" spans="1:26" x14ac:dyDescent="0.2">
      <c r="A4" s="125"/>
      <c r="B4" s="130"/>
      <c r="C4" s="131"/>
      <c r="D4" s="131"/>
      <c r="E4" s="131"/>
      <c r="F4" s="131"/>
      <c r="G4" s="132"/>
      <c r="H4" s="48"/>
    </row>
    <row r="5" spans="1:26" x14ac:dyDescent="0.2">
      <c r="A5" s="125"/>
      <c r="B5" s="133" t="s">
        <v>101</v>
      </c>
      <c r="C5" s="133" t="s">
        <v>102</v>
      </c>
      <c r="D5" s="136" t="s">
        <v>95</v>
      </c>
      <c r="E5" s="137" t="s">
        <v>103</v>
      </c>
      <c r="F5" s="138"/>
      <c r="G5" s="138"/>
      <c r="H5" s="48"/>
    </row>
    <row r="6" spans="1:26" x14ac:dyDescent="0.2">
      <c r="A6" s="125"/>
      <c r="B6" s="134"/>
      <c r="C6" s="134"/>
      <c r="D6" s="134"/>
      <c r="E6" s="139">
        <v>2016</v>
      </c>
      <c r="F6" s="139">
        <v>2015</v>
      </c>
      <c r="G6" s="119" t="s">
        <v>54</v>
      </c>
      <c r="H6" s="48"/>
    </row>
    <row r="7" spans="1:26" x14ac:dyDescent="0.2">
      <c r="A7" s="126"/>
      <c r="B7" s="135"/>
      <c r="C7" s="135"/>
      <c r="D7" s="135"/>
      <c r="E7" s="140"/>
      <c r="F7" s="140"/>
      <c r="G7" s="120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1">
        <v>239</v>
      </c>
      <c r="C9" s="82">
        <v>253</v>
      </c>
      <c r="D9" s="83">
        <f>IF(AND(C9&gt;0,B9&gt;0),(B9/C9%)-100,"x  ")</f>
        <v>-5.533596837944657</v>
      </c>
      <c r="E9" s="81">
        <v>2011</v>
      </c>
      <c r="F9" s="82">
        <v>1747</v>
      </c>
      <c r="G9" s="83">
        <f>IF(AND(F9&gt;0,E9&gt;0),(E9/F9%)-100,"x  ")</f>
        <v>15.111619919862633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1">
        <v>118</v>
      </c>
      <c r="C11" s="82">
        <v>199</v>
      </c>
      <c r="D11" s="83">
        <f>IF(AND(C11&gt;0,B11&gt;0),(B11/C11%)-100,"x  ")</f>
        <v>-40.7035175879397</v>
      </c>
      <c r="E11" s="81">
        <v>1155</v>
      </c>
      <c r="F11" s="82">
        <v>1151</v>
      </c>
      <c r="G11" s="83">
        <f>IF(AND(F11&gt;0,E11&gt;0),(E11/F11%)-100,"x  ")</f>
        <v>0.34752389226758851</v>
      </c>
      <c r="H11" s="48"/>
    </row>
    <row r="12" spans="1:26" hidden="1" x14ac:dyDescent="0.2">
      <c r="A12" s="54" t="s">
        <v>60</v>
      </c>
      <c r="B12" s="81">
        <v>11</v>
      </c>
      <c r="C12" s="82">
        <v>13</v>
      </c>
      <c r="D12" s="83">
        <f>IF(AND(C12&gt;0,B12&gt;0),(B12/C12%)-100,"x  ")</f>
        <v>-15.384615384615387</v>
      </c>
      <c r="E12" s="81">
        <v>129</v>
      </c>
      <c r="F12" s="82">
        <v>120</v>
      </c>
      <c r="G12" s="83">
        <f>IF(AND(F12&gt;0,E12&gt;0),(E12/F12%)-100,"x  ")</f>
        <v>7.5</v>
      </c>
      <c r="H12" s="48"/>
    </row>
    <row r="13" spans="1:26" x14ac:dyDescent="0.2">
      <c r="A13" s="54" t="s">
        <v>61</v>
      </c>
      <c r="B13" s="81">
        <f>(B11)+(B12)</f>
        <v>129</v>
      </c>
      <c r="C13" s="82">
        <f>(C11)+(C12)</f>
        <v>212</v>
      </c>
      <c r="D13" s="83">
        <f>IF(AND(C13&gt;0,B13&gt;0),(B13/C13%)-100,"x  ")</f>
        <v>-39.150943396226417</v>
      </c>
      <c r="E13" s="81">
        <f>(E11)+(E12)</f>
        <v>1284</v>
      </c>
      <c r="F13" s="82">
        <f>(F11)+(F12)</f>
        <v>1271</v>
      </c>
      <c r="G13" s="83">
        <f>IF(AND(F13&gt;0,E13&gt;0),(E13/F13%)-100,"x  ")</f>
        <v>1.0228166797796945</v>
      </c>
      <c r="H13" s="55"/>
    </row>
    <row r="14" spans="1:26" x14ac:dyDescent="0.2">
      <c r="A14" s="54" t="s">
        <v>62</v>
      </c>
      <c r="B14" s="81">
        <v>110</v>
      </c>
      <c r="C14" s="82">
        <v>41</v>
      </c>
      <c r="D14" s="83">
        <f>IF(AND(C14&gt;0,B14&gt;0),(B14/C14%)-100,"x  ")</f>
        <v>168.29268292682929</v>
      </c>
      <c r="E14" s="81">
        <v>727</v>
      </c>
      <c r="F14" s="82">
        <v>476</v>
      </c>
      <c r="G14" s="83">
        <f>IF(AND(F14&gt;0,E14&gt;0),(E14/F14%)-100,"x  ")</f>
        <v>52.731092436974791</v>
      </c>
      <c r="H14" s="56"/>
    </row>
    <row r="15" spans="1:26" x14ac:dyDescent="0.2">
      <c r="A15" s="54" t="s">
        <v>63</v>
      </c>
      <c r="B15" s="81">
        <v>25</v>
      </c>
      <c r="C15" s="82">
        <v>15</v>
      </c>
      <c r="D15" s="83">
        <f>IF(AND(C15&gt;0,B15&gt;0),(B15/C15%)-100,"x  ")</f>
        <v>66.666666666666686</v>
      </c>
      <c r="E15" s="81">
        <v>235</v>
      </c>
      <c r="F15" s="82">
        <v>195</v>
      </c>
      <c r="G15" s="83">
        <f>IF(AND(F15&gt;0,E15&gt;0),(E15/F15%)-100,"x  ")</f>
        <v>20.512820512820511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4">
        <v>553.58100000000002</v>
      </c>
      <c r="C17" s="84">
        <v>409.01799999999997</v>
      </c>
      <c r="D17" s="83">
        <f>IF(AND(C17&gt;0,B17&gt;0),(B17/C17%)-100,"x  ")</f>
        <v>35.343921294417356</v>
      </c>
      <c r="E17" s="81">
        <v>4156.0630000000001</v>
      </c>
      <c r="F17" s="82">
        <v>3515.64</v>
      </c>
      <c r="G17" s="83">
        <f>IF(AND(F17&gt;0,E17&gt;0),(E17/F17%)-100,"x  ")</f>
        <v>18.21639872114325</v>
      </c>
      <c r="H17" s="48"/>
    </row>
    <row r="18" spans="1:8" hidden="1" x14ac:dyDescent="0.2">
      <c r="A18" s="59" t="s">
        <v>65</v>
      </c>
      <c r="B18" s="84">
        <v>81.150999999999996</v>
      </c>
      <c r="C18" s="84">
        <v>150.05699999999999</v>
      </c>
      <c r="D18" s="83">
        <f>IF(AND(C18&gt;0,B18&gt;0),(B18/C18%)-100,"x  ")</f>
        <v>-45.919883777497887</v>
      </c>
      <c r="E18" s="81">
        <v>826.39099999999996</v>
      </c>
      <c r="F18" s="82">
        <v>864.82500000000005</v>
      </c>
      <c r="G18" s="83">
        <f>IF(AND(F18&gt;0,E18&gt;0),(E18/F18%)-100,"x  ")</f>
        <v>-4.4441360968982337</v>
      </c>
      <c r="H18" s="48"/>
    </row>
    <row r="19" spans="1:8" hidden="1" x14ac:dyDescent="0.2">
      <c r="A19" s="59" t="s">
        <v>66</v>
      </c>
      <c r="B19" s="84">
        <v>11.923</v>
      </c>
      <c r="C19" s="84">
        <v>16.279</v>
      </c>
      <c r="D19" s="83">
        <f>IF(AND(C19&gt;0,B19&gt;0),(B19/C19%)-100,"x  ")</f>
        <v>-26.758400393144541</v>
      </c>
      <c r="E19" s="81">
        <v>151.91200000000001</v>
      </c>
      <c r="F19" s="82">
        <v>139.09100000000001</v>
      </c>
      <c r="G19" s="83">
        <f>IF(AND(F19&gt;0,E19&gt;0),(E19/F19%)-100,"x  ")</f>
        <v>9.2177063936559449</v>
      </c>
      <c r="H19" s="48"/>
    </row>
    <row r="20" spans="1:8" x14ac:dyDescent="0.2">
      <c r="A20" s="59" t="s">
        <v>67</v>
      </c>
      <c r="B20" s="85">
        <f>(B18)+(B19)</f>
        <v>93.073999999999998</v>
      </c>
      <c r="C20" s="85">
        <f>(C18)+(C19)</f>
        <v>166.33599999999998</v>
      </c>
      <c r="D20" s="83">
        <f>IF(AND(C20&gt;0,B20&gt;0),(B20/C20%)-100,"x  ")</f>
        <v>-44.044584455559828</v>
      </c>
      <c r="E20" s="81">
        <f>(E18)+(E19)</f>
        <v>978.303</v>
      </c>
      <c r="F20" s="82">
        <f>(F18)+(F19)</f>
        <v>1003.9160000000001</v>
      </c>
      <c r="G20" s="83">
        <f>IF(AND(F20&gt;0,E20&gt;0),(E20/F20%)-100,"x  ")</f>
        <v>-2.5513090736675252</v>
      </c>
      <c r="H20" s="55"/>
    </row>
    <row r="21" spans="1:8" x14ac:dyDescent="0.2">
      <c r="A21" s="59" t="s">
        <v>68</v>
      </c>
      <c r="B21" s="84">
        <v>460.50700000000001</v>
      </c>
      <c r="C21" s="84">
        <v>242.68199999999999</v>
      </c>
      <c r="D21" s="83">
        <f>IF(AND(C21&gt;0,B21&gt;0),(B21/C21%)-100,"x  ")</f>
        <v>89.757377967875669</v>
      </c>
      <c r="E21" s="81">
        <v>3177.76</v>
      </c>
      <c r="F21" s="82">
        <v>2511.7240000000002</v>
      </c>
      <c r="G21" s="83">
        <f>IF(AND(F21&gt;0,E21&gt;0),(E21/F21%)-100,"x  ")</f>
        <v>26.517085475951973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4">
        <v>196.96</v>
      </c>
      <c r="C23" s="84">
        <v>111.04300000000001</v>
      </c>
      <c r="D23" s="83">
        <f>IF(AND(C23&gt;0,B23&gt;0),(B23/C23%)-100,"x  ")</f>
        <v>77.372729483173174</v>
      </c>
      <c r="E23" s="81">
        <v>1375.5740000000001</v>
      </c>
      <c r="F23" s="82">
        <v>1058.146</v>
      </c>
      <c r="G23" s="83">
        <f>IF(AND(F23&gt;0,E23&gt;0),(E23/F23%)-100,"x  ")</f>
        <v>29.998506822309963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4">
        <v>47.411999999999999</v>
      </c>
      <c r="C25" s="84">
        <v>43.076000000000001</v>
      </c>
      <c r="D25" s="83">
        <f>IF(AND(C25&gt;0,B25&gt;0),(B25/C25%)-100,"x  ")</f>
        <v>10.065929984213938</v>
      </c>
      <c r="E25" s="81">
        <v>314.71699999999998</v>
      </c>
      <c r="F25" s="82">
        <v>273.73200000000003</v>
      </c>
      <c r="G25" s="83">
        <f>IF(AND(F25&gt;0,E25&gt;0),(E25/F25%)-100,"x  ")</f>
        <v>14.972674002308807</v>
      </c>
      <c r="H25" s="48"/>
    </row>
    <row r="26" spans="1:8" hidden="1" x14ac:dyDescent="0.2">
      <c r="A26" s="59" t="s">
        <v>72</v>
      </c>
      <c r="B26" s="84">
        <v>4.6559999999999997</v>
      </c>
      <c r="C26" s="84">
        <v>4.9009999999999998</v>
      </c>
      <c r="D26" s="83">
        <f>IF(AND(C26&gt;0,B26&gt;0),(B26/C26%)-100,"x  ")</f>
        <v>-4.9989798000408143</v>
      </c>
      <c r="E26" s="81">
        <v>52.311999999999998</v>
      </c>
      <c r="F26" s="82">
        <v>45.203000000000003</v>
      </c>
      <c r="G26" s="83">
        <f>IF(AND(F26&gt;0,E26&gt;0),(E26/F26%)-100,"x  ")</f>
        <v>15.726832289892243</v>
      </c>
      <c r="H26" s="48"/>
    </row>
    <row r="27" spans="1:8" x14ac:dyDescent="0.2">
      <c r="A27" s="54" t="s">
        <v>61</v>
      </c>
      <c r="B27" s="84">
        <f>(B25)+(B26)</f>
        <v>52.067999999999998</v>
      </c>
      <c r="C27" s="84">
        <f>(C25)+(C26)</f>
        <v>47.977000000000004</v>
      </c>
      <c r="D27" s="83">
        <f>IF(AND(C27&gt;0,B27&gt;0),(B27/C27%)-100,"x  ")</f>
        <v>8.5270025220417978</v>
      </c>
      <c r="E27" s="81">
        <f>(E25)+(E26)</f>
        <v>367.029</v>
      </c>
      <c r="F27" s="82">
        <f>(F25)+(F26)</f>
        <v>318.93500000000006</v>
      </c>
      <c r="G27" s="83">
        <f>IF(AND(F27&gt;0,E27&gt;0),(E27/F27%)-100,"x  ")</f>
        <v>15.079561666170207</v>
      </c>
      <c r="H27" s="55"/>
    </row>
    <row r="28" spans="1:8" x14ac:dyDescent="0.2">
      <c r="A28" s="54" t="s">
        <v>62</v>
      </c>
      <c r="B28" s="84">
        <v>144.892</v>
      </c>
      <c r="C28" s="84">
        <v>63.066000000000003</v>
      </c>
      <c r="D28" s="83">
        <f>IF(AND(C28&gt;0,B28&gt;0),(B28/C28%)-100,"x  ")</f>
        <v>129.74661465766022</v>
      </c>
      <c r="E28" s="81">
        <v>1008.545</v>
      </c>
      <c r="F28" s="82">
        <v>739.21100000000001</v>
      </c>
      <c r="G28" s="83">
        <f>IF(AND(F28&gt;0,E28&gt;0),(E28/F28%)-100,"x  ")</f>
        <v>36.435334430899985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4">
        <v>1377</v>
      </c>
      <c r="C30" s="84">
        <v>805</v>
      </c>
      <c r="D30" s="83">
        <f>IF(AND(C30&gt;0,B30&gt;0),(B30/C30%)-100,"x  ")</f>
        <v>71.055900621117985</v>
      </c>
      <c r="E30" s="81">
        <v>9651</v>
      </c>
      <c r="F30" s="82">
        <v>7687</v>
      </c>
      <c r="G30" s="83">
        <f>IF(AND(F30&gt;0,E30&gt;0),(E30/F30%)-100,"x  ")</f>
        <v>25.549629244178476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4">
        <f>B11+(B12*2)</f>
        <v>140</v>
      </c>
      <c r="C34" s="84">
        <f>C11+(C12*2)</f>
        <v>225</v>
      </c>
      <c r="D34" s="83">
        <f>IF(AND(C34&gt;0,B34&gt;0),(B34/C34%)-100,"x  ")</f>
        <v>-37.777777777777779</v>
      </c>
      <c r="E34" s="81">
        <f>E11+(E12*2)</f>
        <v>1413</v>
      </c>
      <c r="F34" s="82">
        <f>F11+(F12*2)</f>
        <v>1391</v>
      </c>
      <c r="G34" s="83">
        <f>IF(AND(F34&gt;0,E34&gt;0),(E34/F34%)-100,"x  ")</f>
        <v>1.5815959741193382</v>
      </c>
      <c r="H34" s="55"/>
    </row>
    <row r="35" spans="1:8" x14ac:dyDescent="0.2">
      <c r="A35" s="66" t="s">
        <v>75</v>
      </c>
      <c r="B35" s="84">
        <f>(B30)-(B34)</f>
        <v>1237</v>
      </c>
      <c r="C35" s="84">
        <f>(C30)-(C34)</f>
        <v>580</v>
      </c>
      <c r="D35" s="83">
        <f>IF(AND(C35&gt;0,B35&gt;0),(B35/C35%)-100,"x  ")</f>
        <v>113.27586206896552</v>
      </c>
      <c r="E35" s="81">
        <f>(E30)-(E34)</f>
        <v>8238</v>
      </c>
      <c r="F35" s="82">
        <f>(F30)-(F34)</f>
        <v>6296</v>
      </c>
      <c r="G35" s="83">
        <f>IF(AND(F35&gt;0,E35&gt;0),(E35/F35%)-100,"x  ")</f>
        <v>30.844980940279527</v>
      </c>
      <c r="H35" s="56"/>
    </row>
    <row r="36" spans="1:8" x14ac:dyDescent="0.2">
      <c r="A36" s="54" t="s">
        <v>76</v>
      </c>
      <c r="B36" s="84">
        <v>189</v>
      </c>
      <c r="C36" s="84">
        <v>234</v>
      </c>
      <c r="D36" s="83">
        <f>IF(AND(C36&gt;0,B36&gt;0),(B36/C36%)-100,"x  ")</f>
        <v>-19.230769230769226</v>
      </c>
      <c r="E36" s="81">
        <v>2117</v>
      </c>
      <c r="F36" s="82">
        <v>2312</v>
      </c>
      <c r="G36" s="83">
        <f>IF(AND(F36&gt;0,E36&gt;0),(E36/F36%)-100,"x  ")</f>
        <v>-8.4342560553633206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5">
        <v>107.699</v>
      </c>
      <c r="C38" s="85">
        <v>74.988</v>
      </c>
      <c r="D38" s="83">
        <f>IF(AND(C38&gt;0,B38&gt;0),(B38/C38%)-100,"x  ")</f>
        <v>43.62164613004748</v>
      </c>
      <c r="E38" s="81">
        <v>793.02499999999998</v>
      </c>
      <c r="F38" s="82">
        <v>651.46799999999996</v>
      </c>
      <c r="G38" s="83">
        <f>IF(AND(F38&gt;0,E38&gt;0),(E38/F38%)-100,"x  ")</f>
        <v>21.728926056229938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4">
        <v>17.196999999999999</v>
      </c>
      <c r="C40" s="84">
        <v>28.786000000000001</v>
      </c>
      <c r="D40" s="83">
        <f>IF(AND(C40&gt;0,B40&gt;0),(B40/C40%)-100,"x  ")</f>
        <v>-40.259153755297717</v>
      </c>
      <c r="E40" s="81">
        <v>164.46899999999999</v>
      </c>
      <c r="F40" s="82">
        <v>166.904</v>
      </c>
      <c r="G40" s="83">
        <f>IF(AND(F40&gt;0,E40&gt;0),(E40/F40%)-100,"x  ")</f>
        <v>-1.4589224943680108</v>
      </c>
      <c r="H40" s="48"/>
    </row>
    <row r="41" spans="1:8" hidden="1" x14ac:dyDescent="0.2">
      <c r="A41" s="59" t="s">
        <v>72</v>
      </c>
      <c r="B41" s="84">
        <v>2.609</v>
      </c>
      <c r="C41" s="84">
        <v>2.8319999999999999</v>
      </c>
      <c r="D41" s="83">
        <f>IF(AND(C41&gt;0,B41&gt;0),(B41/C41%)-100,"x  ")</f>
        <v>-7.8742937853107264</v>
      </c>
      <c r="E41" s="81">
        <v>28.006</v>
      </c>
      <c r="F41" s="82">
        <v>26.356000000000002</v>
      </c>
      <c r="G41" s="83">
        <f>IF(AND(F41&gt;0,E41&gt;0),(E41/F41%)-100,"x  ")</f>
        <v>6.2604340567612695</v>
      </c>
      <c r="H41" s="48"/>
    </row>
    <row r="42" spans="1:8" x14ac:dyDescent="0.2">
      <c r="A42" s="54" t="s">
        <v>74</v>
      </c>
      <c r="B42" s="85">
        <f>(B40)+(B41)</f>
        <v>19.805999999999997</v>
      </c>
      <c r="C42" s="85">
        <f>(C40)+(C41)</f>
        <v>31.618000000000002</v>
      </c>
      <c r="D42" s="83">
        <f>IF(AND(C42&gt;0,B42&gt;0),(B42/C42%)-100,"x  ")</f>
        <v>-37.358466696185729</v>
      </c>
      <c r="E42" s="81">
        <f>(E40)+(E41)</f>
        <v>192.47499999999999</v>
      </c>
      <c r="F42" s="82">
        <f>(F40)+(F41)</f>
        <v>193.26</v>
      </c>
      <c r="G42" s="83">
        <f>IF(AND(F42&gt;0,E42&gt;0),(E42/F42%)-100,"x  ")</f>
        <v>-0.40618855427921119</v>
      </c>
      <c r="H42" s="55"/>
    </row>
    <row r="43" spans="1:8" x14ac:dyDescent="0.2">
      <c r="A43" s="66" t="s">
        <v>75</v>
      </c>
      <c r="B43" s="84">
        <v>87.893000000000001</v>
      </c>
      <c r="C43" s="84">
        <v>43.37</v>
      </c>
      <c r="D43" s="83">
        <f>IF(AND(C43&gt;0,B43&gt;0),(B43/C43%)-100,"x  ")</f>
        <v>102.6585197140881</v>
      </c>
      <c r="E43" s="81">
        <v>600.54999999999995</v>
      </c>
      <c r="F43" s="82">
        <v>458.20800000000003</v>
      </c>
      <c r="G43" s="83">
        <f>IF(AND(F43&gt;0,E43&gt;0),(E43/F43%)-100,"x  ")</f>
        <v>31.064931210280037</v>
      </c>
      <c r="H43" s="48"/>
    </row>
    <row r="44" spans="1:8" x14ac:dyDescent="0.2">
      <c r="A44" s="54" t="s">
        <v>76</v>
      </c>
      <c r="B44" s="84">
        <v>14.648999999999999</v>
      </c>
      <c r="C44" s="84">
        <v>19.84</v>
      </c>
      <c r="D44" s="83">
        <f>IF(AND(C44&gt;0,B44&gt;0),(B44/C44%)-100,"x  ")</f>
        <v>-26.164314516129039</v>
      </c>
      <c r="E44" s="81">
        <v>187.33600000000001</v>
      </c>
      <c r="F44" s="82">
        <v>201.09</v>
      </c>
      <c r="G44" s="83">
        <f>IF(AND(F44&gt;0,E44&gt;0),(E44/F44%)-100,"x  ")</f>
        <v>-6.8397235068874522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5">
        <v>4846</v>
      </c>
      <c r="C46" s="85">
        <v>2885</v>
      </c>
      <c r="D46" s="83">
        <f>IF(AND(C46&gt;0,B46&gt;0),(B46/C46%)-100,"x  ")</f>
        <v>67.972270363951452</v>
      </c>
      <c r="E46" s="81">
        <v>33053</v>
      </c>
      <c r="F46" s="82">
        <v>25618</v>
      </c>
      <c r="G46" s="83">
        <f>IF(AND(F46&gt;0,E46&gt;0),(E46/F46%)-100,"x  ")</f>
        <v>29.022562260910291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4">
        <v>639</v>
      </c>
      <c r="C48" s="84">
        <v>1106</v>
      </c>
      <c r="D48" s="83">
        <f>IF(AND(C48&gt;0,B48&gt;0),(B48/C48%)-100,"x  ")</f>
        <v>-42.224231464737798</v>
      </c>
      <c r="E48" s="81">
        <v>6594</v>
      </c>
      <c r="F48" s="82">
        <v>6621</v>
      </c>
      <c r="G48" s="83">
        <f>IF(AND(F48&gt;0,E48&gt;0),(E48/F48%)-100,"x  ")</f>
        <v>-0.40779338468507831</v>
      </c>
      <c r="H48" s="48"/>
    </row>
    <row r="49" spans="1:8" hidden="1" x14ac:dyDescent="0.2">
      <c r="A49" s="59" t="s">
        <v>72</v>
      </c>
      <c r="B49" s="84">
        <v>99</v>
      </c>
      <c r="C49" s="84">
        <v>118</v>
      </c>
      <c r="D49" s="83">
        <f>IF(AND(C49&gt;0,B49&gt;0),(B49/C49%)-100,"x  ")</f>
        <v>-16.101694915254228</v>
      </c>
      <c r="E49" s="81">
        <v>1190</v>
      </c>
      <c r="F49" s="82">
        <v>1037</v>
      </c>
      <c r="G49" s="83">
        <f>IF(AND(F49&gt;0,E49&gt;0),(E49/F49%)-100,"x  ")</f>
        <v>14.754098360655746</v>
      </c>
      <c r="H49" s="48"/>
    </row>
    <row r="50" spans="1:8" x14ac:dyDescent="0.2">
      <c r="A50" s="54" t="s">
        <v>74</v>
      </c>
      <c r="B50" s="84">
        <f>(B48)+(B49)</f>
        <v>738</v>
      </c>
      <c r="C50" s="84">
        <f>(C48)+(C49)</f>
        <v>1224</v>
      </c>
      <c r="D50" s="83">
        <f>IF(AND(C50&gt;0,B50&gt;0),(B50/C50%)-100,"x  ")</f>
        <v>-39.705882352941181</v>
      </c>
      <c r="E50" s="81">
        <f>(E48)+(E49)</f>
        <v>7784</v>
      </c>
      <c r="F50" s="82">
        <f>(F48)+(F49)</f>
        <v>7658</v>
      </c>
      <c r="G50" s="83">
        <f>IF(AND(F50&gt;0,E50&gt;0),(E50/F50%)-100,"x  ")</f>
        <v>1.6453382084095125</v>
      </c>
      <c r="H50" s="55"/>
    </row>
    <row r="51" spans="1:8" x14ac:dyDescent="0.2">
      <c r="A51" s="66" t="s">
        <v>75</v>
      </c>
      <c r="B51" s="84">
        <v>4108</v>
      </c>
      <c r="C51" s="84">
        <v>1661</v>
      </c>
      <c r="D51" s="83">
        <f>IF(AND(C51&gt;0,B51&gt;0),(B51/C51%)-100,"x  ")</f>
        <v>147.3208910295003</v>
      </c>
      <c r="E51" s="81">
        <v>25269</v>
      </c>
      <c r="F51" s="82">
        <v>17960</v>
      </c>
      <c r="G51" s="83">
        <f>IF(AND(F51&gt;0,E51&gt;0),(E51/F51%)-100,"x  ")</f>
        <v>40.695991091314028</v>
      </c>
      <c r="H51" s="48"/>
    </row>
    <row r="52" spans="1:8" x14ac:dyDescent="0.2">
      <c r="A52" s="67" t="s">
        <v>76</v>
      </c>
      <c r="B52" s="86">
        <v>643</v>
      </c>
      <c r="C52" s="86">
        <v>786</v>
      </c>
      <c r="D52" s="87">
        <f>IF(AND(C52&gt;0,B52&gt;0),(B52/C52%)-100,"x  ")</f>
        <v>-18.193384223918585</v>
      </c>
      <c r="E52" s="88">
        <v>7023</v>
      </c>
      <c r="F52" s="89">
        <v>7153</v>
      </c>
      <c r="G52" s="87">
        <f>IF(AND(F52&gt;0,E52&gt;0),(E52/F52%)-100,"x  ")</f>
        <v>-1.8174192646442009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104</v>
      </c>
      <c r="B2" s="141"/>
      <c r="C2" s="141"/>
      <c r="D2" s="141"/>
      <c r="E2" s="141"/>
      <c r="F2" s="141"/>
      <c r="G2" s="141"/>
      <c r="H2" s="143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4" t="s">
        <v>105</v>
      </c>
      <c r="B2" s="105"/>
      <c r="C2" s="105"/>
      <c r="D2" s="105"/>
      <c r="E2" s="105"/>
      <c r="F2" s="105"/>
      <c r="G2" s="105"/>
      <c r="H2" s="105"/>
      <c r="I2" s="70" t="s">
        <v>82</v>
      </c>
      <c r="M2" s="90" t="s">
        <v>106</v>
      </c>
    </row>
    <row r="3" spans="1:26" x14ac:dyDescent="0.2">
      <c r="A3" s="71"/>
      <c r="B3" s="26" t="s">
        <v>107</v>
      </c>
      <c r="C3" s="26" t="s">
        <v>108</v>
      </c>
      <c r="D3" s="26" t="s">
        <v>109</v>
      </c>
      <c r="E3" s="26" t="s">
        <v>110</v>
      </c>
      <c r="F3" s="27" t="s">
        <v>111</v>
      </c>
      <c r="G3" s="27" t="s">
        <v>112</v>
      </c>
      <c r="H3" s="28" t="s">
        <v>113</v>
      </c>
      <c r="I3" s="27" t="s">
        <v>114</v>
      </c>
      <c r="J3" s="27" t="s">
        <v>115</v>
      </c>
      <c r="K3" s="27" t="s">
        <v>116</v>
      </c>
      <c r="L3" s="27" t="s">
        <v>117</v>
      </c>
      <c r="M3" s="27" t="s">
        <v>118</v>
      </c>
      <c r="N3" s="27" t="s">
        <v>107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317</v>
      </c>
      <c r="C7" s="75">
        <v>157</v>
      </c>
      <c r="D7" s="75">
        <v>122</v>
      </c>
      <c r="E7" s="75">
        <v>113</v>
      </c>
      <c r="F7" s="75">
        <v>268</v>
      </c>
      <c r="G7" s="75">
        <v>217</v>
      </c>
      <c r="H7" s="75">
        <v>183</v>
      </c>
      <c r="I7" s="75">
        <v>206</v>
      </c>
      <c r="J7" s="75">
        <v>217</v>
      </c>
      <c r="K7" s="75">
        <v>410</v>
      </c>
      <c r="L7" s="75">
        <v>249</v>
      </c>
      <c r="M7" s="76">
        <v>294</v>
      </c>
      <c r="N7" s="75">
        <v>302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4" t="s">
        <v>119</v>
      </c>
      <c r="B9" s="105"/>
      <c r="C9" s="105"/>
      <c r="D9" s="105"/>
      <c r="E9" s="105"/>
      <c r="F9" s="105"/>
      <c r="G9" s="105"/>
      <c r="H9" s="105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858</v>
      </c>
      <c r="C11" s="75">
        <v>685</v>
      </c>
      <c r="D11" s="75">
        <v>353</v>
      </c>
      <c r="E11" s="75">
        <v>383</v>
      </c>
      <c r="F11" s="75">
        <v>742</v>
      </c>
      <c r="G11" s="75">
        <v>755</v>
      </c>
      <c r="H11" s="75">
        <v>603</v>
      </c>
      <c r="I11" s="75">
        <v>764</v>
      </c>
      <c r="J11" s="75">
        <v>1089</v>
      </c>
      <c r="K11" s="75">
        <v>1332</v>
      </c>
      <c r="L11" s="75">
        <v>1193</v>
      </c>
      <c r="M11" s="76">
        <v>1348</v>
      </c>
      <c r="N11" s="75">
        <v>1489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2017-03-09T08:26:58Z</cp:lastPrinted>
  <dcterms:created xsi:type="dcterms:W3CDTF">2014-04-03T08:37:47Z</dcterms:created>
  <dcterms:modified xsi:type="dcterms:W3CDTF">2017-03-09T09:47:29Z</dcterms:modified>
  <cp:category>LIS-Bericht</cp:category>
</cp:coreProperties>
</file>