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G27" i="5" s="1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0" i="4"/>
  <c r="H31" i="4" s="1"/>
  <c r="F30" i="4"/>
  <c r="F31" i="4" s="1"/>
  <c r="E30" i="4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13" i="5" l="1"/>
  <c r="G34" i="5"/>
  <c r="G20" i="5"/>
  <c r="G42" i="5"/>
  <c r="F35" i="5"/>
  <c r="G35" i="5" s="1"/>
  <c r="D20" i="5"/>
  <c r="D50" i="5"/>
  <c r="D13" i="5"/>
  <c r="D27" i="5"/>
  <c r="D35" i="5"/>
  <c r="D42" i="5"/>
  <c r="G50" i="5"/>
  <c r="D34" i="5"/>
  <c r="G30" i="4"/>
  <c r="G31" i="4" s="1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<sst xmlns="http://schemas.openxmlformats.org/spreadsheetml/2006/main" count="155" uniqueCount="132">
  <si>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</si>
  <si>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</si>
  <si>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</si>
  <si>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</si>
  <si>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</si>
  <si>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</si>
  <si>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</si>
  <si>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</si>
  <si>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</si>
  <si>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</si>
  <si>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</si>
  <si>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</si>
  <si>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</si>
  <si>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</si>
  <si>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</si>
  <si>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</si>
  <si>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</si>
  <si>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</si>
  <si>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</si>
  <si>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</si>
  <si>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</si>
  <si>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</si>
  <si>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</si>
  <si>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</si>
  <si>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</si>
  <si>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</si>
  <si>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</si>
  <si>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</si>
  <si>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</si>
  <si>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</si>
  <si>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</si>
  <si>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</si>
  <si>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</si>
  <si>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</si>
  <si>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</si>
  <si>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</si>
  <si>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</si>
  <si>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</si>
  <si>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</si>
  <si>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</si>
  <si>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</si>
  <si>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</si>
  <si>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</si>
  <si>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</si>
  <si>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</si>
  <si>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</si>
  <si>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</si>
  <si>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</si>
  <si>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</si>
  <si>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</si>
  <si>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</si>
  <si>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</si>
  <si>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</si>
  <si>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</si>
  <si>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</si>
  <si>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</si>
  <si>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</si>
  <si>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</si>
  <si>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</si>
  <si>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</si>
  <si>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</si>
  <si>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</si>
  <si>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</si>
  <si>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</si>
  <si>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</si>
  <si>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</si>
  <si>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</si>
  <si>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</si>
  <si>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</si>
  <si>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</si>
  <si>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</si>
  <si>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</si>
  <si>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</si>
  <si>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</si>
  <si>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</si>
  <si>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</si>
  <si>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</si>
  <si>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</si>
  <si>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</si>
  <si>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</si>
  <si>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</si>
  <si>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</si>
  <si>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</si>
  <si>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</si>
  <si>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</si>
  <si>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</si>
  <si>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</si>
  <si>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</si>
  <si>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</si>
  <si>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</si>
  <si>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</si>
  <si>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</si>
  <si>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</si>
  <si>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</si>
  <si>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</si>
  <si>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</si>
  <si>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</si>
  <si>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</si>
  <si>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</si>
  <si>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</si>
  <si>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</si>
  <si>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</si>
  <si>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</si>
  <si>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</si>
  <si>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</si>
  <si>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 xml:space="preserve">© Statistisches Amt für Hamburg und Schleswig-Holstein, Hamburg 2015 
Auszugsweise Vervielfältigung und Verbreitung mit Quellenangabe gestattet.         </t>
  </si>
  <si>
    <t>im Januar 2015</t>
  </si>
  <si>
    <t>Januar bis Januar 2015</t>
  </si>
  <si>
    <t>Januar bis Januar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</si>
  <si>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Januar 2015</t>
    </r>
  </si>
  <si>
    <t>Januar 
2015</t>
  </si>
  <si>
    <t>Januar 
2014</t>
  </si>
  <si>
    <t xml:space="preserve">Januar bis Januar </t>
  </si>
  <si>
    <t>Stand: Januar 2015</t>
  </si>
  <si>
    <t>Baugenehmigungen für Wohngebäude insgesamt 
ab Januar 2015</t>
  </si>
  <si>
    <t>Januar 2015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</si>
  <si>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</si>
  <si>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</si>
  <si>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</si>
  <si>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</si>
  <si>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</si>
  <si>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</si>
  <si>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</si>
  <si>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</si>
  <si>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</si>
  <si>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</si>
  <si>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</si>
  <si>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</si>
  <si>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Baugenehmigungen für Wohnungen ab Januar 2015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</si>
  <si>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Januar 2015</t>
    </r>
  </si>
  <si>
    <t>Kennziffer: F II 1 - m 1/15 SH</t>
  </si>
  <si>
    <t>Herausgegeben am: 13.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</si>
</sst>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621</c:v>
                </c:pt>
                <c:pt idx="1">
                  <c:v>531</c:v>
                </c:pt>
                <c:pt idx="2">
                  <c:v>601</c:v>
                </c:pt>
                <c:pt idx="3">
                  <c:v>543</c:v>
                </c:pt>
                <c:pt idx="4">
                  <c:v>787</c:v>
                </c:pt>
                <c:pt idx="5">
                  <c:v>944</c:v>
                </c:pt>
                <c:pt idx="6">
                  <c:v>717</c:v>
                </c:pt>
                <c:pt idx="7">
                  <c:v>792</c:v>
                </c:pt>
                <c:pt idx="8">
                  <c:v>599</c:v>
                </c:pt>
                <c:pt idx="9">
                  <c:v>860</c:v>
                </c:pt>
                <c:pt idx="10">
                  <c:v>545</c:v>
                </c:pt>
                <c:pt idx="11">
                  <c:v>839</c:v>
                </c:pt>
                <c:pt idx="12">
                  <c:v>600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834</c:v>
                </c:pt>
                <c:pt idx="1">
                  <c:v>580</c:v>
                </c:pt>
                <c:pt idx="2">
                  <c:v>987</c:v>
                </c:pt>
                <c:pt idx="3">
                  <c:v>741</c:v>
                </c:pt>
                <c:pt idx="4">
                  <c:v>1024</c:v>
                </c:pt>
                <c:pt idx="5">
                  <c:v>1576</c:v>
                </c:pt>
                <c:pt idx="6">
                  <c:v>896</c:v>
                </c:pt>
                <c:pt idx="7">
                  <c:v>1253</c:v>
                </c:pt>
                <c:pt idx="8">
                  <c:v>743</c:v>
                </c:pt>
                <c:pt idx="9">
                  <c:v>1382</c:v>
                </c:pt>
                <c:pt idx="10">
                  <c:v>719</c:v>
                </c:pt>
                <c:pt idx="11">
                  <c:v>1443</c:v>
                </c:pt>
                <c:pt idx="12">
                  <c:v>1081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623552"/>
        <c:axId val="105625088"/>
      </c:lineChart>
      <c:catAx>
        <c:axId val="105623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05625088"/>
        <c:crosses val="autoZero"/>
        <c:auto val="1"/>
        <c:lblAlgn val="ctr"/>
        <c:lblOffset val="100"/>
        <c:noMultiLvlLbl val="0"/>
      </c:catAx>
      <c:valAx>
        <c:axId val="10562508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056235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9" t="s">
        <v>0</v>
      </c>
    </row>
    <row r="19" spans="1:8" ht="30.75" x14ac:dyDescent="0.4">
      <c r="H19" s="79" t="s">
        <v>106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131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activeCell="A2" sqref="A2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7" t="s">
        <v>11</v>
      </c>
      <c r="B15" s="96"/>
      <c r="C15" s="96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95" t="s">
        <v>12</v>
      </c>
      <c r="B17" s="96"/>
      <c r="C17" s="96"/>
      <c r="D17" s="14"/>
      <c r="E17" s="14"/>
      <c r="F17" s="14"/>
      <c r="G17" s="14"/>
    </row>
    <row r="18" spans="1:7" x14ac:dyDescent="0.2">
      <c r="A18" s="14" t="s">
        <v>13</v>
      </c>
      <c r="B18" s="98" t="s">
        <v>102</v>
      </c>
      <c r="C18" s="96"/>
      <c r="D18" s="14"/>
      <c r="E18" s="14"/>
      <c r="F18" s="14"/>
      <c r="G18" s="14"/>
    </row>
    <row r="19" spans="1:7" x14ac:dyDescent="0.2">
      <c r="A19" s="14" t="s">
        <v>14</v>
      </c>
      <c r="B19" s="99" t="s">
        <v>15</v>
      </c>
      <c r="C19" s="96"/>
      <c r="D19" s="96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7" t="s">
        <v>16</v>
      </c>
      <c r="B21" s="96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95" t="s">
        <v>18</v>
      </c>
      <c r="C23" s="96"/>
      <c r="D23" s="14"/>
      <c r="E23" s="14"/>
      <c r="F23" s="14"/>
      <c r="G23" s="14"/>
    </row>
    <row r="24" spans="1:7" x14ac:dyDescent="0.2">
      <c r="A24" s="14" t="s">
        <v>19</v>
      </c>
      <c r="B24" s="95" t="s">
        <v>20</v>
      </c>
      <c r="C24" s="96"/>
      <c r="D24" s="14"/>
      <c r="E24" s="14"/>
      <c r="F24" s="14"/>
      <c r="G24" s="14"/>
    </row>
    <row r="25" spans="1:7" x14ac:dyDescent="0.2">
      <c r="A25" s="14"/>
      <c r="B25" s="96" t="s">
        <v>21</v>
      </c>
      <c r="C25" s="96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98" t="s">
        <v>105</v>
      </c>
      <c r="B29" s="96"/>
      <c r="C29" s="96"/>
      <c r="D29" s="96"/>
      <c r="E29" s="96"/>
      <c r="F29" s="96"/>
      <c r="G29" s="96"/>
    </row>
    <row r="30" spans="1:7" s="80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4" t="s">
        <v>25</v>
      </c>
      <c r="B41" s="94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129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54</v>
      </c>
      <c r="B8" s="81">
        <v>6</v>
      </c>
      <c r="C8" s="81">
        <v>4</v>
      </c>
      <c r="D8" s="81">
        <v>64</v>
      </c>
      <c r="E8" s="81">
        <v>1</v>
      </c>
      <c r="F8" s="81">
        <v>0</v>
      </c>
      <c r="G8" s="81">
        <f>E8+F8</f>
        <v>1</v>
      </c>
      <c r="H8" s="81">
        <v>63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55</v>
      </c>
      <c r="B9" s="81">
        <v>14</v>
      </c>
      <c r="C9" s="81">
        <v>1</v>
      </c>
      <c r="D9" s="81">
        <v>11</v>
      </c>
      <c r="E9" s="81">
        <v>3</v>
      </c>
      <c r="F9" s="81">
        <v>2</v>
      </c>
      <c r="G9" s="81">
        <f>E9+F9</f>
        <v>5</v>
      </c>
      <c r="H9" s="81">
        <v>4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27</v>
      </c>
      <c r="C10" s="81">
        <v>12</v>
      </c>
      <c r="D10" s="81">
        <v>215</v>
      </c>
      <c r="E10" s="81">
        <v>7</v>
      </c>
      <c r="F10" s="81">
        <v>0</v>
      </c>
      <c r="G10" s="81">
        <f>E10+F10</f>
        <v>7</v>
      </c>
      <c r="H10" s="81">
        <v>206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11</v>
      </c>
      <c r="C11" s="81">
        <v>2</v>
      </c>
      <c r="D11" s="81">
        <v>10</v>
      </c>
      <c r="E11" s="81">
        <v>10</v>
      </c>
      <c r="F11" s="81">
        <v>0</v>
      </c>
      <c r="G11" s="81">
        <f>E11+F11</f>
        <v>10</v>
      </c>
      <c r="H11" s="81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58</v>
      </c>
      <c r="B13" s="81">
        <v>16</v>
      </c>
      <c r="C13" s="81">
        <v>12</v>
      </c>
      <c r="D13" s="81">
        <v>20</v>
      </c>
      <c r="E13" s="81">
        <v>7</v>
      </c>
      <c r="F13" s="81">
        <v>2</v>
      </c>
      <c r="G13" s="81">
        <f t="shared" ref="G13:G23" si="0">E13+F13</f>
        <v>9</v>
      </c>
      <c r="H13" s="81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59</v>
      </c>
      <c r="B14" s="81">
        <v>65</v>
      </c>
      <c r="C14" s="81">
        <v>7</v>
      </c>
      <c r="D14" s="81">
        <v>91</v>
      </c>
      <c r="E14" s="81">
        <v>51</v>
      </c>
      <c r="F14" s="81">
        <v>6</v>
      </c>
      <c r="G14" s="81">
        <f t="shared" si="0"/>
        <v>57</v>
      </c>
      <c r="H14" s="81">
        <v>29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60</v>
      </c>
      <c r="B15" s="81">
        <v>76</v>
      </c>
      <c r="C15" s="81">
        <v>15</v>
      </c>
      <c r="D15" s="81">
        <v>140</v>
      </c>
      <c r="E15" s="81">
        <v>32</v>
      </c>
      <c r="F15" s="81">
        <v>22</v>
      </c>
      <c r="G15" s="81">
        <f t="shared" si="0"/>
        <v>54</v>
      </c>
      <c r="H15" s="81">
        <v>63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61</v>
      </c>
      <c r="B16" s="81">
        <v>45</v>
      </c>
      <c r="C16" s="81">
        <v>7</v>
      </c>
      <c r="D16" s="81">
        <v>66</v>
      </c>
      <c r="E16" s="81">
        <v>26</v>
      </c>
      <c r="F16" s="81">
        <v>8</v>
      </c>
      <c r="G16" s="81">
        <f t="shared" si="0"/>
        <v>34</v>
      </c>
      <c r="H16" s="81">
        <v>32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62</v>
      </c>
      <c r="B17" s="81">
        <v>107</v>
      </c>
      <c r="C17" s="81">
        <v>14</v>
      </c>
      <c r="D17" s="81">
        <v>140</v>
      </c>
      <c r="E17" s="81">
        <v>81</v>
      </c>
      <c r="F17" s="81">
        <v>10</v>
      </c>
      <c r="G17" s="81">
        <f t="shared" si="0"/>
        <v>91</v>
      </c>
      <c r="H17" s="81">
        <v>36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31</v>
      </c>
      <c r="C18" s="81">
        <v>5</v>
      </c>
      <c r="D18" s="81">
        <v>23</v>
      </c>
      <c r="E18" s="81">
        <v>21</v>
      </c>
      <c r="F18" s="81">
        <v>0</v>
      </c>
      <c r="G18" s="81">
        <f t="shared" si="0"/>
        <v>21</v>
      </c>
      <c r="H18" s="81"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47</v>
      </c>
      <c r="C19" s="81">
        <v>13</v>
      </c>
      <c r="D19" s="81">
        <v>56</v>
      </c>
      <c r="E19" s="81">
        <v>27</v>
      </c>
      <c r="F19" s="81">
        <v>4</v>
      </c>
      <c r="G19" s="81">
        <f t="shared" si="0"/>
        <v>31</v>
      </c>
      <c r="H19" s="81">
        <v>17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65</v>
      </c>
      <c r="B20" s="81">
        <v>55</v>
      </c>
      <c r="C20" s="81">
        <v>12</v>
      </c>
      <c r="D20" s="81">
        <v>57</v>
      </c>
      <c r="E20" s="81">
        <v>37</v>
      </c>
      <c r="F20" s="81">
        <v>12</v>
      </c>
      <c r="G20" s="81">
        <f t="shared" si="0"/>
        <v>49</v>
      </c>
      <c r="H20" s="81">
        <v>6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66</v>
      </c>
      <c r="B21" s="81">
        <v>45</v>
      </c>
      <c r="C21" s="81">
        <v>13</v>
      </c>
      <c r="D21" s="81">
        <v>85</v>
      </c>
      <c r="E21" s="81">
        <v>28</v>
      </c>
      <c r="F21" s="81">
        <v>4</v>
      </c>
      <c r="G21" s="81">
        <f t="shared" si="0"/>
        <v>32</v>
      </c>
      <c r="H21" s="81">
        <v>52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67</v>
      </c>
      <c r="B22" s="81">
        <v>3</v>
      </c>
      <c r="C22" s="81">
        <v>3</v>
      </c>
      <c r="D22" s="81">
        <v>7</v>
      </c>
      <c r="E22" s="81">
        <v>1</v>
      </c>
      <c r="F22" s="81">
        <v>2</v>
      </c>
      <c r="G22" s="81">
        <f t="shared" si="0"/>
        <v>3</v>
      </c>
      <c r="H22" s="81">
        <v>0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68</v>
      </c>
      <c r="B23" s="81">
        <v>52</v>
      </c>
      <c r="C23" s="81">
        <v>10</v>
      </c>
      <c r="D23" s="81">
        <v>96</v>
      </c>
      <c r="E23" s="81">
        <v>32</v>
      </c>
      <c r="F23" s="81">
        <v>4</v>
      </c>
      <c r="G23" s="81">
        <f t="shared" si="0"/>
        <v>36</v>
      </c>
      <c r="H23" s="81">
        <v>53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101</v>
      </c>
      <c r="B25" s="81">
        <v>600</v>
      </c>
      <c r="C25" s="81">
        <v>130</v>
      </c>
      <c r="D25" s="81">
        <v>1081</v>
      </c>
      <c r="E25" s="81">
        <v>364</v>
      </c>
      <c r="F25" s="81">
        <v>76</v>
      </c>
      <c r="G25" s="81">
        <f>E25+F25</f>
        <v>440</v>
      </c>
      <c r="H25" s="81">
        <v>561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107</v>
      </c>
      <c r="B27" s="81">
        <v>600</v>
      </c>
      <c r="C27" s="81">
        <v>130</v>
      </c>
      <c r="D27" s="81">
        <v>1081</v>
      </c>
      <c r="E27" s="81">
        <v>364</v>
      </c>
      <c r="F27" s="81">
        <v>76</v>
      </c>
      <c r="G27" s="81">
        <f>E27+F27</f>
        <v>440</v>
      </c>
      <c r="H27" s="81">
        <v>561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108</v>
      </c>
      <c r="B29" s="81">
        <v>621</v>
      </c>
      <c r="C29" s="81">
        <v>128</v>
      </c>
      <c r="D29" s="81">
        <v>834</v>
      </c>
      <c r="E29" s="81">
        <v>395</v>
      </c>
      <c r="F29" s="81">
        <v>56</v>
      </c>
      <c r="G29" s="81">
        <f>E29+F29</f>
        <v>451</v>
      </c>
      <c r="H29" s="81">
        <v>345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70</v>
      </c>
      <c r="B30" s="81">
        <f>(B27)-(B29)</f>
        <v>-21</v>
      </c>
      <c r="C30" s="81">
        <f>(C27)-(C29)</f>
        <v>2</v>
      </c>
      <c r="D30" s="81">
        <f>(D27)-(D29)</f>
        <v>247</v>
      </c>
      <c r="E30" s="81">
        <f>(E27)-(E29)</f>
        <v>-31</v>
      </c>
      <c r="F30" s="81">
        <f>(F27)-(F29)</f>
        <v>20</v>
      </c>
      <c r="G30" s="81">
        <f>E30+F30</f>
        <v>-11</v>
      </c>
      <c r="H30" s="81">
        <f>(H27)-(H29)</f>
        <v>216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-3.3816425120772946</v>
      </c>
      <c r="C31" s="82">
        <f t="shared" si="1"/>
        <v>1.5625</v>
      </c>
      <c r="D31" s="82">
        <f t="shared" si="1"/>
        <v>29.61630695443645</v>
      </c>
      <c r="E31" s="82">
        <f t="shared" si="1"/>
        <v>-7.8481012658227849</v>
      </c>
      <c r="F31" s="82">
        <f t="shared" si="1"/>
        <v>35.714285714285715</v>
      </c>
      <c r="G31" s="82">
        <f t="shared" si="1"/>
        <v>-2.4390243902439024</v>
      </c>
      <c r="H31" s="82">
        <f t="shared" si="1"/>
        <v>62.608695652173921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109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110</v>
      </c>
      <c r="C5" s="135" t="s">
        <v>111</v>
      </c>
      <c r="D5" s="138" t="s">
        <v>103</v>
      </c>
      <c r="E5" s="139" t="s">
        <v>112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2015</v>
      </c>
      <c r="F6" s="141">
        <v>2014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448</v>
      </c>
      <c r="C9" s="84">
        <v>465</v>
      </c>
      <c r="D9" s="85">
        <f>IF(AND(C9&gt;0,B9&gt;0),(B9/C9%)-100,"x  ")</f>
        <v>-3.655913978494624</v>
      </c>
      <c r="E9" s="83">
        <v>448</v>
      </c>
      <c r="F9" s="84">
        <v>465</v>
      </c>
      <c r="G9" s="85">
        <f>IF(AND(F9&gt;0,E9&gt;0),(E9/F9%)-100,"x  ")</f>
        <v>-3.655913978494624</v>
      </c>
      <c r="H9" s="50"/>
    </row>
    <row r="10" spans="1:26" x14ac:dyDescent="0.2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76</v>
      </c>
      <c r="B11" s="83">
        <v>364</v>
      </c>
      <c r="C11" s="84">
        <v>395</v>
      </c>
      <c r="D11" s="85">
        <f>IF(AND(C11&gt;0,B11&gt;0),(B11/C11%)-100,"x  ")</f>
        <v>-7.8481012658227911</v>
      </c>
      <c r="E11" s="83">
        <v>364</v>
      </c>
      <c r="F11" s="84">
        <v>395</v>
      </c>
      <c r="G11" s="85">
        <f>IF(AND(F11&gt;0,E11&gt;0),(E11/F11%)-100,"x  ")</f>
        <v>-7.8481012658227911</v>
      </c>
      <c r="H11" s="50"/>
    </row>
    <row r="12" spans="1:26" hidden="1" x14ac:dyDescent="0.2">
      <c r="A12" s="56" t="s">
        <v>77</v>
      </c>
      <c r="B12" s="83">
        <v>38</v>
      </c>
      <c r="C12" s="84">
        <v>28</v>
      </c>
      <c r="D12" s="85">
        <f>IF(AND(C12&gt;0,B12&gt;0),(B12/C12%)-100,"x  ")</f>
        <v>35.714285714285694</v>
      </c>
      <c r="E12" s="83">
        <v>38</v>
      </c>
      <c r="F12" s="84">
        <v>28</v>
      </c>
      <c r="G12" s="85">
        <f>IF(AND(F12&gt;0,E12&gt;0),(E12/F12%)-100,"x  ")</f>
        <v>35.714285714285694</v>
      </c>
      <c r="H12" s="50"/>
    </row>
    <row r="13" spans="1:26" x14ac:dyDescent="0.2">
      <c r="A13" s="56" t="s">
        <v>78</v>
      </c>
      <c r="B13" s="83">
        <f>(B11)+(B12)</f>
        <v>402</v>
      </c>
      <c r="C13" s="84">
        <f>(C11)+(C12)</f>
        <v>423</v>
      </c>
      <c r="D13" s="85">
        <f>IF(AND(C13&gt;0,B13&gt;0),(B13/C13%)-100,"x  ")</f>
        <v>-4.9645390070922133</v>
      </c>
      <c r="E13" s="83">
        <f>(E11)+(E12)</f>
        <v>402</v>
      </c>
      <c r="F13" s="84">
        <f>(F11)+(F12)</f>
        <v>423</v>
      </c>
      <c r="G13" s="85">
        <f>IF(AND(F13&gt;0,E13&gt;0),(E13/F13%)-100,"x  ")</f>
        <v>-4.9645390070922133</v>
      </c>
      <c r="H13" s="57"/>
    </row>
    <row r="14" spans="1:26" x14ac:dyDescent="0.2">
      <c r="A14" s="56" t="s">
        <v>79</v>
      </c>
      <c r="B14" s="83">
        <v>46</v>
      </c>
      <c r="C14" s="84">
        <v>42</v>
      </c>
      <c r="D14" s="85">
        <f>IF(AND(C14&gt;0,B14&gt;0),(B14/C14%)-100,"x  ")</f>
        <v>9.5238095238095326</v>
      </c>
      <c r="E14" s="83">
        <v>46</v>
      </c>
      <c r="F14" s="84">
        <v>42</v>
      </c>
      <c r="G14" s="85">
        <f>IF(AND(F14&gt;0,E14&gt;0),(E14/F14%)-100,"x  ")</f>
        <v>9.5238095238095326</v>
      </c>
      <c r="H14" s="58"/>
    </row>
    <row r="15" spans="1:26" x14ac:dyDescent="0.2">
      <c r="A15" s="56" t="s">
        <v>80</v>
      </c>
      <c r="B15" s="83">
        <v>27</v>
      </c>
      <c r="C15" s="84">
        <v>19</v>
      </c>
      <c r="D15" s="85">
        <f>IF(AND(C15&gt;0,B15&gt;0),(B15/C15%)-100,"x  ")</f>
        <v>42.10526315789474</v>
      </c>
      <c r="E15" s="83">
        <v>27</v>
      </c>
      <c r="F15" s="84">
        <v>19</v>
      </c>
      <c r="G15" s="85">
        <f>IF(AND(F15&gt;0,E15&gt;0),(E15/F15%)-100,"x  ")</f>
        <v>42.10526315789474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484.49400000000003</v>
      </c>
      <c r="C17" s="86">
        <v>403.34899999999999</v>
      </c>
      <c r="D17" s="85">
        <f>IF(AND(C17&gt;0,B17&gt;0),(B17/C17%)-100,"x  ")</f>
        <v>20.117813605587244</v>
      </c>
      <c r="E17" s="83">
        <v>484.49400000000003</v>
      </c>
      <c r="F17" s="84">
        <v>403.34899999999999</v>
      </c>
      <c r="G17" s="85">
        <f>IF(AND(F17&gt;0,E17&gt;0),(E17/F17%)-100,"x  ")</f>
        <v>20.117813605587244</v>
      </c>
      <c r="H17" s="50"/>
    </row>
    <row r="18" spans="1:8" hidden="1" x14ac:dyDescent="0.2">
      <c r="A18" s="61" t="s">
        <v>82</v>
      </c>
      <c r="B18" s="86">
        <v>242.11799999999999</v>
      </c>
      <c r="C18" s="86">
        <v>242.94499999999999</v>
      </c>
      <c r="D18" s="85">
        <f>IF(AND(C18&gt;0,B18&gt;0),(B18/C18%)-100,"x  ")</f>
        <v>-0.34040626479244906</v>
      </c>
      <c r="E18" s="83">
        <v>242.11799999999999</v>
      </c>
      <c r="F18" s="84">
        <v>242.94499999999999</v>
      </c>
      <c r="G18" s="85">
        <f>IF(AND(F18&gt;0,E18&gt;0),(E18/F18%)-100,"x  ")</f>
        <v>-0.34040626479244906</v>
      </c>
      <c r="H18" s="50"/>
    </row>
    <row r="19" spans="1:8" hidden="1" x14ac:dyDescent="0.2">
      <c r="A19" s="61" t="s">
        <v>83</v>
      </c>
      <c r="B19" s="86">
        <v>37.11</v>
      </c>
      <c r="C19" s="86">
        <v>26.254000000000001</v>
      </c>
      <c r="D19" s="85">
        <f>IF(AND(C19&gt;0,B19&gt;0),(B19/C19%)-100,"x  ")</f>
        <v>41.349889540641414</v>
      </c>
      <c r="E19" s="83">
        <v>37.11</v>
      </c>
      <c r="F19" s="84">
        <v>26.254000000000001</v>
      </c>
      <c r="G19" s="85">
        <f>IF(AND(F19&gt;0,E19&gt;0),(E19/F19%)-100,"x  ")</f>
        <v>41.349889540641414</v>
      </c>
      <c r="H19" s="50"/>
    </row>
    <row r="20" spans="1:8" x14ac:dyDescent="0.2">
      <c r="A20" s="61" t="s">
        <v>84</v>
      </c>
      <c r="B20" s="87">
        <f>(B18)+(B19)</f>
        <v>279.22800000000001</v>
      </c>
      <c r="C20" s="87">
        <f>(C18)+(C19)</f>
        <v>269.19900000000001</v>
      </c>
      <c r="D20" s="85">
        <f>IF(AND(C20&gt;0,B20&gt;0),(B20/C20%)-100,"x  ")</f>
        <v>3.7254967514738127</v>
      </c>
      <c r="E20" s="83">
        <f>(E18)+(E19)</f>
        <v>279.22800000000001</v>
      </c>
      <c r="F20" s="84">
        <f>(F18)+(F19)</f>
        <v>269.19900000000001</v>
      </c>
      <c r="G20" s="85">
        <f>IF(AND(F20&gt;0,E20&gt;0),(E20/F20%)-100,"x  ")</f>
        <v>3.7254967514738127</v>
      </c>
      <c r="H20" s="57"/>
    </row>
    <row r="21" spans="1:8" x14ac:dyDescent="0.2">
      <c r="A21" s="61" t="s">
        <v>85</v>
      </c>
      <c r="B21" s="86">
        <v>205.26599999999999</v>
      </c>
      <c r="C21" s="86">
        <v>134.15</v>
      </c>
      <c r="D21" s="85">
        <f>IF(AND(C21&gt;0,B21&gt;0),(B21/C21%)-100,"x  ")</f>
        <v>53.012299664554575</v>
      </c>
      <c r="E21" s="83">
        <v>205.26599999999999</v>
      </c>
      <c r="F21" s="84">
        <v>134.15</v>
      </c>
      <c r="G21" s="85">
        <f>IF(AND(F21&gt;0,E21&gt;0),(E21/F21%)-100,"x  ")</f>
        <v>53.012299664554575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86</v>
      </c>
      <c r="B23" s="86">
        <v>119.735</v>
      </c>
      <c r="C23" s="86">
        <v>115.032</v>
      </c>
      <c r="D23" s="85">
        <f>IF(AND(C23&gt;0,B23&gt;0),(B23/C23%)-100,"x  ")</f>
        <v>4.0884275679810855</v>
      </c>
      <c r="E23" s="83">
        <v>119.735</v>
      </c>
      <c r="F23" s="84">
        <v>115.032</v>
      </c>
      <c r="G23" s="85">
        <f>IF(AND(F23&gt;0,E23&gt;0),(E23/F23%)-100,"x  ")</f>
        <v>4.0884275679810855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88</v>
      </c>
      <c r="B25" s="86">
        <v>61.923999999999999</v>
      </c>
      <c r="C25" s="86">
        <v>64.650000000000006</v>
      </c>
      <c r="D25" s="85">
        <f>IF(AND(C25&gt;0,B25&gt;0),(B25/C25%)-100,"x  ")</f>
        <v>-4.2165506573859375</v>
      </c>
      <c r="E25" s="83">
        <v>61.923999999999999</v>
      </c>
      <c r="F25" s="84">
        <v>64.650000000000006</v>
      </c>
      <c r="G25" s="85">
        <f>IF(AND(F25&gt;0,E25&gt;0),(E25/F25%)-100,"x  ")</f>
        <v>-4.2165506573859375</v>
      </c>
      <c r="H25" s="50"/>
    </row>
    <row r="26" spans="1:8" hidden="1" x14ac:dyDescent="0.2">
      <c r="A26" s="61" t="s">
        <v>89</v>
      </c>
      <c r="B26" s="86">
        <v>10.231</v>
      </c>
      <c r="C26" s="86">
        <v>7.9939999999999998</v>
      </c>
      <c r="D26" s="85">
        <f>IF(AND(C26&gt;0,B26&gt;0),(B26/C26%)-100,"x  ")</f>
        <v>27.98348761571178</v>
      </c>
      <c r="E26" s="83">
        <v>10.231</v>
      </c>
      <c r="F26" s="84">
        <v>7.9939999999999998</v>
      </c>
      <c r="G26" s="85">
        <f>IF(AND(F26&gt;0,E26&gt;0),(E26/F26%)-100,"x  ")</f>
        <v>27.98348761571178</v>
      </c>
      <c r="H26" s="50"/>
    </row>
    <row r="27" spans="1:8" x14ac:dyDescent="0.2">
      <c r="A27" s="56" t="s">
        <v>78</v>
      </c>
      <c r="B27" s="86">
        <f>(B25)+(B26)</f>
        <v>72.155000000000001</v>
      </c>
      <c r="C27" s="86">
        <f>(C25)+(C26)</f>
        <v>72.644000000000005</v>
      </c>
      <c r="D27" s="85">
        <f>IF(AND(C27&gt;0,B27&gt;0),(B27/C27%)-100,"x  ")</f>
        <v>-0.67314575188592585</v>
      </c>
      <c r="E27" s="83">
        <f>(E25)+(E26)</f>
        <v>72.155000000000001</v>
      </c>
      <c r="F27" s="84">
        <f>(F25)+(F26)</f>
        <v>72.644000000000005</v>
      </c>
      <c r="G27" s="85">
        <f>IF(AND(F27&gt;0,E27&gt;0),(E27/F27%)-100,"x  ")</f>
        <v>-0.67314575188592585</v>
      </c>
      <c r="H27" s="57"/>
    </row>
    <row r="28" spans="1:8" x14ac:dyDescent="0.2">
      <c r="A28" s="56" t="s">
        <v>79</v>
      </c>
      <c r="B28" s="86">
        <v>47.58</v>
      </c>
      <c r="C28" s="86">
        <v>42.387999999999998</v>
      </c>
      <c r="D28" s="85">
        <f>IF(AND(C28&gt;0,B28&gt;0),(B28/C28%)-100,"x  ")</f>
        <v>12.248749646126257</v>
      </c>
      <c r="E28" s="83">
        <v>47.58</v>
      </c>
      <c r="F28" s="84">
        <v>42.387999999999998</v>
      </c>
      <c r="G28" s="85">
        <f>IF(AND(F28&gt;0,E28&gt;0),(E28/F28%)-100,"x  ")</f>
        <v>12.248749646126257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46</v>
      </c>
      <c r="B30" s="86">
        <v>1001</v>
      </c>
      <c r="C30" s="86">
        <v>796</v>
      </c>
      <c r="D30" s="85">
        <f>IF(AND(C30&gt;0,B30&gt;0),(B30/C30%)-100,"x  ")</f>
        <v>25.753768844221099</v>
      </c>
      <c r="E30" s="83">
        <v>1001</v>
      </c>
      <c r="F30" s="84">
        <v>796</v>
      </c>
      <c r="G30" s="85">
        <f>IF(AND(F30&gt;0,E30&gt;0),(E30/F30%)-100,"x  ")</f>
        <v>25.753768844221099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91</v>
      </c>
      <c r="B34" s="86">
        <f>B11+(B12*2)</f>
        <v>440</v>
      </c>
      <c r="C34" s="86">
        <f>C11+(C12*2)</f>
        <v>451</v>
      </c>
      <c r="D34" s="85">
        <f>IF(AND(C34&gt;0,B34&gt;0),(B34/C34%)-100,"x  ")</f>
        <v>-2.4390243902439011</v>
      </c>
      <c r="E34" s="83">
        <f>E11+(E12*2)</f>
        <v>440</v>
      </c>
      <c r="F34" s="84">
        <f>F11+(F12*2)</f>
        <v>451</v>
      </c>
      <c r="G34" s="85">
        <f>IF(AND(F34&gt;0,E34&gt;0),(E34/F34%)-100,"x  ")</f>
        <v>-2.4390243902439011</v>
      </c>
      <c r="H34" s="57"/>
    </row>
    <row r="35" spans="1:8" x14ac:dyDescent="0.2">
      <c r="A35" s="68" t="s">
        <v>92</v>
      </c>
      <c r="B35" s="86">
        <f>(B30)-(B34)</f>
        <v>561</v>
      </c>
      <c r="C35" s="86">
        <f>(C30)-(C34)</f>
        <v>345</v>
      </c>
      <c r="D35" s="85">
        <f>IF(AND(C35&gt;0,B35&gt;0),(B35/C35%)-100,"x  ")</f>
        <v>62.608695652173907</v>
      </c>
      <c r="E35" s="83">
        <f>(E30)-(E34)</f>
        <v>561</v>
      </c>
      <c r="F35" s="84">
        <f>(F30)-(F34)</f>
        <v>345</v>
      </c>
      <c r="G35" s="85">
        <f>IF(AND(F35&gt;0,E35&gt;0),(E35/F35%)-100,"x  ")</f>
        <v>62.608695652173907</v>
      </c>
      <c r="H35" s="58"/>
    </row>
    <row r="36" spans="1:8" x14ac:dyDescent="0.2">
      <c r="A36" s="56" t="s">
        <v>93</v>
      </c>
      <c r="B36" s="86">
        <v>176</v>
      </c>
      <c r="C36" s="86">
        <v>171</v>
      </c>
      <c r="D36" s="85">
        <f>IF(AND(C36&gt;0,B36&gt;0),(B36/C36%)-100,"x  ")</f>
        <v>2.9239766081871323</v>
      </c>
      <c r="E36" s="83">
        <v>176</v>
      </c>
      <c r="F36" s="84">
        <v>171</v>
      </c>
      <c r="G36" s="85">
        <f>IF(AND(F36&gt;0,E36&gt;0),(E36/F36%)-100,"x  ")</f>
        <v>2.9239766081871323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92.08</v>
      </c>
      <c r="C38" s="87">
        <v>78.718999999999994</v>
      </c>
      <c r="D38" s="85">
        <f>IF(AND(C38&gt;0,B38&gt;0),(B38/C38%)-100,"x  ")</f>
        <v>16.973030653336551</v>
      </c>
      <c r="E38" s="83">
        <v>92.08</v>
      </c>
      <c r="F38" s="84">
        <v>78.718999999999994</v>
      </c>
      <c r="G38" s="85">
        <f>IF(AND(F38&gt;0,E38&gt;0),(E38/F38%)-100,"x  ")</f>
        <v>16.973030653336551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88</v>
      </c>
      <c r="B40" s="86">
        <v>45.414000000000001</v>
      </c>
      <c r="C40" s="86">
        <v>47.173999999999999</v>
      </c>
      <c r="D40" s="85">
        <f>IF(AND(C40&gt;0,B40&gt;0),(B40/C40%)-100,"x  ")</f>
        <v>-3.7308686988595383</v>
      </c>
      <c r="E40" s="83">
        <v>45.414000000000001</v>
      </c>
      <c r="F40" s="84">
        <v>47.173999999999999</v>
      </c>
      <c r="G40" s="85">
        <f>IF(AND(F40&gt;0,E40&gt;0),(E40/F40%)-100,"x  ")</f>
        <v>-3.7308686988595383</v>
      </c>
      <c r="H40" s="50"/>
    </row>
    <row r="41" spans="1:8" hidden="1" x14ac:dyDescent="0.2">
      <c r="A41" s="61" t="s">
        <v>89</v>
      </c>
      <c r="B41" s="86">
        <v>7.4349999999999996</v>
      </c>
      <c r="C41" s="86">
        <v>5.37</v>
      </c>
      <c r="D41" s="85">
        <f>IF(AND(C41&gt;0,B41&gt;0),(B41/C41%)-100,"x  ")</f>
        <v>38.454376163873377</v>
      </c>
      <c r="E41" s="83">
        <v>7.4349999999999996</v>
      </c>
      <c r="F41" s="84">
        <v>5.37</v>
      </c>
      <c r="G41" s="85">
        <f>IF(AND(F41&gt;0,E41&gt;0),(E41/F41%)-100,"x  ")</f>
        <v>38.454376163873377</v>
      </c>
      <c r="H41" s="50"/>
    </row>
    <row r="42" spans="1:8" x14ac:dyDescent="0.2">
      <c r="A42" s="56" t="s">
        <v>91</v>
      </c>
      <c r="B42" s="87">
        <f>(B40)+(B41)</f>
        <v>52.849000000000004</v>
      </c>
      <c r="C42" s="87">
        <f>(C40)+(C41)</f>
        <v>52.543999999999997</v>
      </c>
      <c r="D42" s="85">
        <f>IF(AND(C42&gt;0,B42&gt;0),(B42/C42%)-100,"x  ")</f>
        <v>0.58046589524970216</v>
      </c>
      <c r="E42" s="83">
        <f>(E40)+(E41)</f>
        <v>52.849000000000004</v>
      </c>
      <c r="F42" s="84">
        <f>(F40)+(F41)</f>
        <v>52.543999999999997</v>
      </c>
      <c r="G42" s="85">
        <f>IF(AND(F42&gt;0,E42&gt;0),(E42/F42%)-100,"x  ")</f>
        <v>0.58046589524970216</v>
      </c>
      <c r="H42" s="57"/>
    </row>
    <row r="43" spans="1:8" x14ac:dyDescent="0.2">
      <c r="A43" s="68" t="s">
        <v>92</v>
      </c>
      <c r="B43" s="86">
        <v>39.231000000000002</v>
      </c>
      <c r="C43" s="86">
        <v>26.175000000000001</v>
      </c>
      <c r="D43" s="85">
        <f>IF(AND(C43&gt;0,B43&gt;0),(B43/C43%)-100,"x  ")</f>
        <v>49.879656160458467</v>
      </c>
      <c r="E43" s="83">
        <v>39.231000000000002</v>
      </c>
      <c r="F43" s="84">
        <v>26.175000000000001</v>
      </c>
      <c r="G43" s="85">
        <f>IF(AND(F43&gt;0,E43&gt;0),(E43/F43%)-100,"x  ")</f>
        <v>49.879656160458467</v>
      </c>
      <c r="H43" s="50"/>
    </row>
    <row r="44" spans="1:8" x14ac:dyDescent="0.2">
      <c r="A44" s="56" t="s">
        <v>93</v>
      </c>
      <c r="B44" s="86">
        <v>14.531000000000001</v>
      </c>
      <c r="C44" s="86">
        <v>13.72</v>
      </c>
      <c r="D44" s="85">
        <f>IF(AND(C44&gt;0,B44&gt;0),(B44/C44%)-100,"x  ")</f>
        <v>5.9110787172011641</v>
      </c>
      <c r="E44" s="83">
        <v>14.531000000000001</v>
      </c>
      <c r="F44" s="84">
        <v>13.72</v>
      </c>
      <c r="G44" s="85">
        <f>IF(AND(F44&gt;0,E44&gt;0),(E44/F44%)-100,"x  ")</f>
        <v>5.9110787172011641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3985</v>
      </c>
      <c r="C46" s="87">
        <v>3265</v>
      </c>
      <c r="D46" s="85">
        <f>IF(AND(C46&gt;0,B46&gt;0),(B46/C46%)-100,"x  ")</f>
        <v>22.052067381317002</v>
      </c>
      <c r="E46" s="83">
        <v>3985</v>
      </c>
      <c r="F46" s="84">
        <v>3265</v>
      </c>
      <c r="G46" s="85">
        <f>IF(AND(F46&gt;0,E46&gt;0),(E46/F46%)-100,"x  ")</f>
        <v>22.052067381317002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88</v>
      </c>
      <c r="B48" s="86">
        <v>1918</v>
      </c>
      <c r="C48" s="86">
        <v>1999</v>
      </c>
      <c r="D48" s="85">
        <f>IF(AND(C48&gt;0,B48&gt;0),(B48/C48%)-100,"x  ")</f>
        <v>-4.0520260130064969</v>
      </c>
      <c r="E48" s="83">
        <v>1918</v>
      </c>
      <c r="F48" s="84">
        <v>1999</v>
      </c>
      <c r="G48" s="85">
        <f>IF(AND(F48&gt;0,E48&gt;0),(E48/F48%)-100,"x  ")</f>
        <v>-4.0520260130064969</v>
      </c>
      <c r="H48" s="50"/>
    </row>
    <row r="49" spans="1:8" hidden="1" x14ac:dyDescent="0.2">
      <c r="A49" s="61" t="s">
        <v>89</v>
      </c>
      <c r="B49" s="86">
        <v>335</v>
      </c>
      <c r="C49" s="86">
        <v>231</v>
      </c>
      <c r="D49" s="85">
        <f>IF(AND(C49&gt;0,B49&gt;0),(B49/C49%)-100,"x  ")</f>
        <v>45.021645021645014</v>
      </c>
      <c r="E49" s="83">
        <v>335</v>
      </c>
      <c r="F49" s="84">
        <v>231</v>
      </c>
      <c r="G49" s="85">
        <f>IF(AND(F49&gt;0,E49&gt;0),(E49/F49%)-100,"x  ")</f>
        <v>45.021645021645014</v>
      </c>
      <c r="H49" s="50"/>
    </row>
    <row r="50" spans="1:8" x14ac:dyDescent="0.2">
      <c r="A50" s="56" t="s">
        <v>91</v>
      </c>
      <c r="B50" s="86">
        <f>(B48)+(B49)</f>
        <v>2253</v>
      </c>
      <c r="C50" s="86">
        <f>(C48)+(C49)</f>
        <v>2230</v>
      </c>
      <c r="D50" s="85">
        <f>IF(AND(C50&gt;0,B50&gt;0),(B50/C50%)-100,"x  ")</f>
        <v>1.031390134529147</v>
      </c>
      <c r="E50" s="83">
        <f>(E48)+(E49)</f>
        <v>2253</v>
      </c>
      <c r="F50" s="84">
        <f>(F48)+(F49)</f>
        <v>2230</v>
      </c>
      <c r="G50" s="85">
        <f>IF(AND(F50&gt;0,E50&gt;0),(E50/F50%)-100,"x  ")</f>
        <v>1.031390134529147</v>
      </c>
      <c r="H50" s="57"/>
    </row>
    <row r="51" spans="1:8" x14ac:dyDescent="0.2">
      <c r="A51" s="68" t="s">
        <v>92</v>
      </c>
      <c r="B51" s="86">
        <v>1732</v>
      </c>
      <c r="C51" s="86">
        <v>1035</v>
      </c>
      <c r="D51" s="85">
        <f>IF(AND(C51&gt;0,B51&gt;0),(B51/C51%)-100,"x  ")</f>
        <v>67.342995169082144</v>
      </c>
      <c r="E51" s="83">
        <v>1732</v>
      </c>
      <c r="F51" s="84">
        <v>1035</v>
      </c>
      <c r="G51" s="85">
        <f>IF(AND(F51&gt;0,E51&gt;0),(E51/F51%)-100,"x  ")</f>
        <v>67.342995169082144</v>
      </c>
      <c r="H51" s="50"/>
    </row>
    <row r="52" spans="1:8" x14ac:dyDescent="0.2">
      <c r="A52" s="69" t="s">
        <v>93</v>
      </c>
      <c r="B52" s="88">
        <v>610</v>
      </c>
      <c r="C52" s="88">
        <v>545</v>
      </c>
      <c r="D52" s="89">
        <f>IF(AND(C52&gt;0,B52&gt;0),(B52/C52%)-100,"x  ")</f>
        <v>11.926605504587158</v>
      </c>
      <c r="E52" s="90">
        <v>610</v>
      </c>
      <c r="F52" s="91">
        <v>545</v>
      </c>
      <c r="G52" s="89">
        <f>IF(AND(F52&gt;0,E52&gt;0),(E52/F52%)-100,"x  ")</f>
        <v>11.926605504587158</v>
      </c>
      <c r="H52" s="50"/>
    </row>
    <row r="53" spans="1:8" x14ac:dyDescent="0.2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113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114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115</v>
      </c>
    </row>
    <row r="3" spans="1:26" x14ac:dyDescent="0.2">
      <c r="A3" s="73"/>
      <c r="B3" s="27" t="s">
        <v>116</v>
      </c>
      <c r="C3" s="27" t="s">
        <v>117</v>
      </c>
      <c r="D3" s="27" t="s">
        <v>118</v>
      </c>
      <c r="E3" s="27" t="s">
        <v>119</v>
      </c>
      <c r="F3" s="28" t="s">
        <v>120</v>
      </c>
      <c r="G3" s="28" t="s">
        <v>121</v>
      </c>
      <c r="H3" s="29" t="s">
        <v>122</v>
      </c>
      <c r="I3" s="28" t="s">
        <v>123</v>
      </c>
      <c r="J3" s="28" t="s">
        <v>124</v>
      </c>
      <c r="K3" s="28" t="s">
        <v>125</v>
      </c>
      <c r="L3" s="28" t="s">
        <v>126</v>
      </c>
      <c r="M3" s="28" t="s">
        <v>127</v>
      </c>
      <c r="N3" s="28" t="s">
        <v>116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621</v>
      </c>
      <c r="C7" s="77">
        <v>531</v>
      </c>
      <c r="D7" s="77">
        <v>601</v>
      </c>
      <c r="E7" s="77">
        <v>543</v>
      </c>
      <c r="F7" s="77">
        <v>787</v>
      </c>
      <c r="G7" s="77">
        <v>944</v>
      </c>
      <c r="H7" s="77">
        <v>717</v>
      </c>
      <c r="I7" s="77">
        <v>792</v>
      </c>
      <c r="J7" s="77">
        <v>599</v>
      </c>
      <c r="K7" s="77">
        <v>860</v>
      </c>
      <c r="L7" s="77">
        <v>545</v>
      </c>
      <c r="M7" s="78">
        <v>839</v>
      </c>
      <c r="N7" s="77">
        <v>600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128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834</v>
      </c>
      <c r="C11" s="77">
        <v>580</v>
      </c>
      <c r="D11" s="77">
        <v>987</v>
      </c>
      <c r="E11" s="77">
        <v>741</v>
      </c>
      <c r="F11" s="77">
        <v>1024</v>
      </c>
      <c r="G11" s="77">
        <v>1576</v>
      </c>
      <c r="H11" s="77">
        <v>896</v>
      </c>
      <c r="I11" s="77">
        <v>1253</v>
      </c>
      <c r="J11" s="77">
        <v>743</v>
      </c>
      <c r="K11" s="77">
        <v>1382</v>
      </c>
      <c r="L11" s="77">
        <v>719</v>
      </c>
      <c r="M11" s="78">
        <v>1443</v>
      </c>
      <c r="N11" s="77">
        <v>1081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2015-04-13T05:06:02Z</cp:lastPrinted>
  <dcterms:created xsi:type="dcterms:W3CDTF">2014-04-03T08:37:47Z</dcterms:created>
  <dcterms:modified xsi:type="dcterms:W3CDTF">2015-04-13T05:06:59Z</dcterms:modified>
  <cp:category>LIS-Bericht</cp:category>
</cp:coreProperties>
</file>