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30" i="4"/>
  <c r="H31" i="4" s="1"/>
  <c r="F30" i="4"/>
  <c r="G30" i="4" s="1"/>
  <c r="G31" i="4" s="1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42" i="5" l="1"/>
  <c r="D50" i="5"/>
  <c r="G50" i="5"/>
  <c r="D35" i="5"/>
  <c r="D27" i="5"/>
  <c r="D42" i="5"/>
  <c r="G13" i="5"/>
  <c r="G34" i="5"/>
  <c r="D34" i="5"/>
  <c r="G35" i="5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<sst xmlns="http://schemas.openxmlformats.org/spreadsheetml/2006/main" count="155" uniqueCount="132">
  <si>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</si>
  <si>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</si>
  <si>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</si>
  <si>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</si>
  <si>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</si>
  <si>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</si>
  <si>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</si>
  <si>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</si>
  <si>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</si>
  <si>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</si>
  <si>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</si>
  <si>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</si>
  <si>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</si>
  <si>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</si>
  <si>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</si>
  <si>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</si>
  <si>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</si>
  <si>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</si>
  <si>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</si>
  <si>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</si>
  <si>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</si>
  <si>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</si>
  <si>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</si>
  <si>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</si>
  <si>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</si>
  <si>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</si>
  <si>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</si>
  <si>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</si>
  <si>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</si>
  <si>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</si>
  <si>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</si>
  <si>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</si>
  <si>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</si>
  <si>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</si>
  <si>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</si>
  <si>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</si>
  <si>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</si>
  <si>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</si>
  <si>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</si>
  <si>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</si>
  <si>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</si>
  <si>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</si>
  <si>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</si>
  <si>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</si>
  <si>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</si>
  <si>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</si>
  <si>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</si>
  <si>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</si>
  <si>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</si>
  <si>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</si>
  <si>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</si>
  <si>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</si>
  <si>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</si>
  <si>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</si>
  <si>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</si>
  <si>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</si>
  <si>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</si>
  <si>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</si>
  <si>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</si>
  <si>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</si>
  <si>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</si>
  <si>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</si>
  <si>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</si>
  <si>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</si>
  <si>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</si>
  <si>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</si>
  <si>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</si>
  <si>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</si>
  <si>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</si>
  <si>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</si>
  <si>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</si>
  <si>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</si>
  <si>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</si>
  <si>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</si>
  <si>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</si>
  <si>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</si>
  <si>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</si>
  <si>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</si>
  <si>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</si>
  <si>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</si>
  <si>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</si>
  <si>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</si>
  <si>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</si>
  <si>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</si>
  <si>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</si>
  <si>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</si>
  <si>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</si>
  <si>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</si>
  <si>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</si>
  <si>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</si>
  <si>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</si>
  <si>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</si>
  <si>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</si>
  <si>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</si>
  <si>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</si>
  <si>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</si>
  <si>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</si>
  <si>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</si>
  <si>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</si>
  <si>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</si>
  <si>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</si>
  <si>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</si>
  <si>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</si>
  <si>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</si>
  <si>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</si>
  <si>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Januar 2017</t>
  </si>
  <si>
    <t>Januar bis Januar 2017</t>
  </si>
  <si>
    <t>Januar bis Januar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</si>
  <si>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2017</t>
    </r>
  </si>
  <si>
    <t>Januar 
2017</t>
  </si>
  <si>
    <t>Januar 
2016</t>
  </si>
  <si>
    <t xml:space="preserve">Januar bis Januar </t>
  </si>
  <si>
    <t>Stand: Januar 2017</t>
  </si>
  <si>
    <t>Baugenehmigungen für Wohngebäude insgesamt 
ab Januar 2017</t>
  </si>
  <si>
    <t>Januar 2017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</si>
  <si>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</si>
  <si>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</si>
  <si>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</si>
  <si>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</si>
  <si>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</si>
  <si>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</si>
  <si>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</si>
  <si>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</si>
  <si>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</si>
  <si>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</si>
  <si>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</si>
  <si>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</si>
  <si>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2017</t>
  </si>
  <si>
    <t xml:space="preserve">© Statistisches Amt für Hamburg und Schleswig-Holstein, Hamburg 2017 
Auszugsweise Vervielfältigung und Verbreitung mit Quellenangabe gestattet.         </t>
  </si>
  <si>
    <t>Kennziffer: F II 1 - m 1/17 SH</t>
  </si>
  <si>
    <t>Herausgegeben am: 10. April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</si>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</sst>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743</c:v>
                </c:pt>
                <c:pt idx="1">
                  <c:v>616</c:v>
                </c:pt>
                <c:pt idx="2">
                  <c:v>854</c:v>
                </c:pt>
                <c:pt idx="3">
                  <c:v>940</c:v>
                </c:pt>
                <c:pt idx="4">
                  <c:v>754</c:v>
                </c:pt>
                <c:pt idx="5">
                  <c:v>963</c:v>
                </c:pt>
                <c:pt idx="6">
                  <c:v>884</c:v>
                </c:pt>
                <c:pt idx="7">
                  <c:v>589</c:v>
                </c:pt>
                <c:pt idx="8">
                  <c:v>664</c:v>
                </c:pt>
                <c:pt idx="9">
                  <c:v>664</c:v>
                </c:pt>
                <c:pt idx="10">
                  <c:v>656</c:v>
                </c:pt>
                <c:pt idx="11">
                  <c:v>883</c:v>
                </c:pt>
                <c:pt idx="12">
                  <c:v>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1514</c:v>
                </c:pt>
                <c:pt idx="1">
                  <c:v>1041</c:v>
                </c:pt>
                <c:pt idx="2">
                  <c:v>1602</c:v>
                </c:pt>
                <c:pt idx="3">
                  <c:v>1581</c:v>
                </c:pt>
                <c:pt idx="4">
                  <c:v>1122</c:v>
                </c:pt>
                <c:pt idx="5">
                  <c:v>1653</c:v>
                </c:pt>
                <c:pt idx="6">
                  <c:v>1531</c:v>
                </c:pt>
                <c:pt idx="7">
                  <c:v>806</c:v>
                </c:pt>
                <c:pt idx="8">
                  <c:v>1114</c:v>
                </c:pt>
                <c:pt idx="9">
                  <c:v>1299</c:v>
                </c:pt>
                <c:pt idx="10">
                  <c:v>1260</c:v>
                </c:pt>
                <c:pt idx="11">
                  <c:v>1701</c:v>
                </c:pt>
                <c:pt idx="12">
                  <c:v>1399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055040"/>
        <c:axId val="92056576"/>
      </c:lineChart>
      <c:catAx>
        <c:axId val="92055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056576"/>
        <c:crosses val="autoZero"/>
        <c:auto val="1"/>
        <c:lblAlgn val="ctr"/>
        <c:lblOffset val="100"/>
        <c:noMultiLvlLbl val="0"/>
      </c:catAx>
      <c:valAx>
        <c:axId val="920565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0550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146" t="s">
        <v>130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4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9</v>
      </c>
      <c r="B10" s="93"/>
      <c r="C10" s="93"/>
      <c r="D10" s="93"/>
      <c r="E10" s="93"/>
      <c r="F10" s="93"/>
      <c r="G10" s="93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128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3" t="s">
        <v>131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43</v>
      </c>
      <c r="B3" s="110" t="s">
        <v>44</v>
      </c>
      <c r="C3" s="110" t="s">
        <v>45</v>
      </c>
      <c r="D3" s="115" t="s">
        <v>46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47</v>
      </c>
      <c r="E4" s="21"/>
      <c r="F4" s="21"/>
      <c r="G4" s="118" t="s">
        <v>48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8"/>
      <c r="B5" s="112"/>
      <c r="C5" s="114"/>
      <c r="D5" s="114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0">
        <v>22</v>
      </c>
      <c r="C8" s="80">
        <v>2</v>
      </c>
      <c r="D8" s="80">
        <v>43</v>
      </c>
      <c r="E8" s="80">
        <v>12</v>
      </c>
      <c r="F8" s="80">
        <v>2</v>
      </c>
      <c r="G8" s="80">
        <f>E8+F8</f>
        <v>14</v>
      </c>
      <c r="H8" s="80">
        <v>25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0">
        <v>15</v>
      </c>
      <c r="C9" s="80">
        <v>3</v>
      </c>
      <c r="D9" s="80">
        <v>18</v>
      </c>
      <c r="E9" s="80">
        <v>2</v>
      </c>
      <c r="F9" s="80">
        <v>0</v>
      </c>
      <c r="G9" s="80">
        <f>E9+F9</f>
        <v>2</v>
      </c>
      <c r="H9" s="80">
        <v>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0">
        <v>36</v>
      </c>
      <c r="C10" s="80">
        <v>6</v>
      </c>
      <c r="D10" s="80">
        <v>244</v>
      </c>
      <c r="E10" s="80">
        <v>5</v>
      </c>
      <c r="F10" s="80">
        <v>0</v>
      </c>
      <c r="G10" s="80">
        <f>E10+F10</f>
        <v>5</v>
      </c>
      <c r="H10" s="80">
        <v>173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0">
        <v>16</v>
      </c>
      <c r="C11" s="80">
        <v>2</v>
      </c>
      <c r="D11" s="80">
        <v>44</v>
      </c>
      <c r="E11" s="80">
        <v>6</v>
      </c>
      <c r="F11" s="80">
        <v>0</v>
      </c>
      <c r="G11" s="80">
        <f>E11+F11</f>
        <v>6</v>
      </c>
      <c r="H11" s="80">
        <v>35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0">
        <v>24</v>
      </c>
      <c r="C13" s="80">
        <v>12</v>
      </c>
      <c r="D13" s="80">
        <v>38</v>
      </c>
      <c r="E13" s="80">
        <v>15</v>
      </c>
      <c r="F13" s="80">
        <v>0</v>
      </c>
      <c r="G13" s="80">
        <f t="shared" ref="G13:G23" si="0">E13+F13</f>
        <v>15</v>
      </c>
      <c r="H13" s="80">
        <v>19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0">
        <v>52</v>
      </c>
      <c r="C14" s="80">
        <v>5</v>
      </c>
      <c r="D14" s="80">
        <v>123</v>
      </c>
      <c r="E14" s="80">
        <v>36</v>
      </c>
      <c r="F14" s="80">
        <v>12</v>
      </c>
      <c r="G14" s="80">
        <f t="shared" si="0"/>
        <v>48</v>
      </c>
      <c r="H14" s="80">
        <v>62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0">
        <v>52</v>
      </c>
      <c r="C15" s="80">
        <v>15</v>
      </c>
      <c r="D15" s="80">
        <v>130</v>
      </c>
      <c r="E15" s="80">
        <v>19</v>
      </c>
      <c r="F15" s="80">
        <v>16</v>
      </c>
      <c r="G15" s="80">
        <f t="shared" si="0"/>
        <v>35</v>
      </c>
      <c r="H15" s="80">
        <v>89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0">
        <v>35</v>
      </c>
      <c r="C16" s="80">
        <v>7</v>
      </c>
      <c r="D16" s="80">
        <v>118</v>
      </c>
      <c r="E16" s="80">
        <v>13</v>
      </c>
      <c r="F16" s="80">
        <v>4</v>
      </c>
      <c r="G16" s="80">
        <f t="shared" si="0"/>
        <v>17</v>
      </c>
      <c r="H16" s="80">
        <v>93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0">
        <v>58</v>
      </c>
      <c r="C17" s="80">
        <v>6</v>
      </c>
      <c r="D17" s="80">
        <v>110</v>
      </c>
      <c r="E17" s="80">
        <v>30</v>
      </c>
      <c r="F17" s="80">
        <v>2</v>
      </c>
      <c r="G17" s="80">
        <f t="shared" si="0"/>
        <v>32</v>
      </c>
      <c r="H17" s="80">
        <v>74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0">
        <v>33</v>
      </c>
      <c r="C18" s="80">
        <v>4</v>
      </c>
      <c r="D18" s="80">
        <v>66</v>
      </c>
      <c r="E18" s="80">
        <v>18</v>
      </c>
      <c r="F18" s="80">
        <v>2</v>
      </c>
      <c r="G18" s="80">
        <f t="shared" si="0"/>
        <v>20</v>
      </c>
      <c r="H18" s="80">
        <v>41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0">
        <v>73</v>
      </c>
      <c r="C19" s="80">
        <v>12</v>
      </c>
      <c r="D19" s="80">
        <v>164</v>
      </c>
      <c r="E19" s="80">
        <v>40</v>
      </c>
      <c r="F19" s="80">
        <v>4</v>
      </c>
      <c r="G19" s="80">
        <f t="shared" si="0"/>
        <v>44</v>
      </c>
      <c r="H19" s="80">
        <v>103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0">
        <v>51</v>
      </c>
      <c r="C20" s="80">
        <v>9</v>
      </c>
      <c r="D20" s="80">
        <v>67</v>
      </c>
      <c r="E20" s="80">
        <v>31</v>
      </c>
      <c r="F20" s="80">
        <v>8</v>
      </c>
      <c r="G20" s="80">
        <f t="shared" si="0"/>
        <v>39</v>
      </c>
      <c r="H20" s="80">
        <v>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0">
        <v>66</v>
      </c>
      <c r="C21" s="80">
        <v>13</v>
      </c>
      <c r="D21" s="80">
        <v>170</v>
      </c>
      <c r="E21" s="80">
        <v>35</v>
      </c>
      <c r="F21" s="80">
        <v>0</v>
      </c>
      <c r="G21" s="80">
        <f t="shared" si="0"/>
        <v>35</v>
      </c>
      <c r="H21" s="80">
        <v>122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0">
        <v>20</v>
      </c>
      <c r="C22" s="80">
        <v>2</v>
      </c>
      <c r="D22" s="80">
        <v>19</v>
      </c>
      <c r="E22" s="80">
        <v>16</v>
      </c>
      <c r="F22" s="80">
        <v>0</v>
      </c>
      <c r="G22" s="80">
        <f t="shared" si="0"/>
        <v>16</v>
      </c>
      <c r="H22" s="80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0">
        <v>32</v>
      </c>
      <c r="C23" s="80">
        <v>5</v>
      </c>
      <c r="D23" s="80">
        <v>45</v>
      </c>
      <c r="E23" s="80">
        <v>23</v>
      </c>
      <c r="F23" s="80">
        <v>2</v>
      </c>
      <c r="G23" s="80">
        <f t="shared" si="0"/>
        <v>25</v>
      </c>
      <c r="H23" s="80">
        <v>15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0">
        <v>585</v>
      </c>
      <c r="C25" s="80">
        <v>103</v>
      </c>
      <c r="D25" s="80">
        <v>1399</v>
      </c>
      <c r="E25" s="80">
        <v>301</v>
      </c>
      <c r="F25" s="80">
        <v>52</v>
      </c>
      <c r="G25" s="80">
        <f>E25+F25</f>
        <v>353</v>
      </c>
      <c r="H25" s="80">
        <v>872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0">
        <v>585</v>
      </c>
      <c r="C27" s="80">
        <v>103</v>
      </c>
      <c r="D27" s="80">
        <v>1399</v>
      </c>
      <c r="E27" s="80">
        <v>301</v>
      </c>
      <c r="F27" s="80">
        <v>52</v>
      </c>
      <c r="G27" s="80">
        <f>E27+F27</f>
        <v>353</v>
      </c>
      <c r="H27" s="80">
        <v>872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0">
        <v>743</v>
      </c>
      <c r="C29" s="80">
        <v>127</v>
      </c>
      <c r="D29" s="80">
        <v>1514</v>
      </c>
      <c r="E29" s="80">
        <v>434</v>
      </c>
      <c r="F29" s="80">
        <v>108</v>
      </c>
      <c r="G29" s="80">
        <f>E29+F29</f>
        <v>542</v>
      </c>
      <c r="H29" s="80">
        <v>733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0">
        <f>(B27)-(B29)</f>
        <v>-158</v>
      </c>
      <c r="C30" s="80">
        <f>(C27)-(C29)</f>
        <v>-24</v>
      </c>
      <c r="D30" s="80">
        <f>(D27)-(D29)</f>
        <v>-115</v>
      </c>
      <c r="E30" s="80">
        <f>(E27)-(E29)</f>
        <v>-133</v>
      </c>
      <c r="F30" s="80">
        <f>(F27)-(F29)</f>
        <v>-56</v>
      </c>
      <c r="G30" s="80">
        <f>E30+F30</f>
        <v>-189</v>
      </c>
      <c r="H30" s="80">
        <f>(H27)-(H29)</f>
        <v>139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1">
        <f t="shared" ref="B31:H31" si="1">((B30/B29)*100)</f>
        <v>-21.265141318977122</v>
      </c>
      <c r="C31" s="81">
        <f t="shared" si="1"/>
        <v>-18.897637795275589</v>
      </c>
      <c r="D31" s="81">
        <f t="shared" si="1"/>
        <v>-7.5957727873183627</v>
      </c>
      <c r="E31" s="81">
        <f t="shared" si="1"/>
        <v>-30.64516129032258</v>
      </c>
      <c r="F31" s="81">
        <f t="shared" si="1"/>
        <v>-51.851851851851848</v>
      </c>
      <c r="G31" s="81">
        <f t="shared" si="1"/>
        <v>-34.870848708487081</v>
      </c>
      <c r="H31" s="81">
        <f t="shared" si="1"/>
        <v>18.963165075034105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2" t="s">
        <v>108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73</v>
      </c>
      <c r="B3" s="128" t="s">
        <v>99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109</v>
      </c>
      <c r="C5" s="134" t="s">
        <v>110</v>
      </c>
      <c r="D5" s="137" t="s">
        <v>103</v>
      </c>
      <c r="E5" s="138" t="s">
        <v>111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104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2">
        <v>435</v>
      </c>
      <c r="C9" s="83">
        <v>585</v>
      </c>
      <c r="D9" s="84">
        <f>IF(AND(C9&gt;0,B9&gt;0),(B9/C9%)-100,"x  ")</f>
        <v>-25.641025641025635</v>
      </c>
      <c r="E9" s="82">
        <v>435</v>
      </c>
      <c r="F9" s="83">
        <v>585</v>
      </c>
      <c r="G9" s="84">
        <f>IF(AND(F9&gt;0,E9&gt;0),(E9/F9%)-100,"x  ")</f>
        <v>-25.641025641025635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2">
        <v>301</v>
      </c>
      <c r="C11" s="83">
        <v>434</v>
      </c>
      <c r="D11" s="84">
        <f>IF(AND(C11&gt;0,B11&gt;0),(B11/C11%)-100,"x  ")</f>
        <v>-30.645161290322577</v>
      </c>
      <c r="E11" s="82">
        <v>301</v>
      </c>
      <c r="F11" s="83">
        <v>434</v>
      </c>
      <c r="G11" s="84">
        <f>IF(AND(F11&gt;0,E11&gt;0),(E11/F11%)-100,"x  ")</f>
        <v>-30.645161290322577</v>
      </c>
      <c r="H11" s="49"/>
    </row>
    <row r="12" spans="1:26" hidden="1" x14ac:dyDescent="0.2">
      <c r="A12" s="55" t="s">
        <v>77</v>
      </c>
      <c r="B12" s="82">
        <v>26</v>
      </c>
      <c r="C12" s="83">
        <v>54</v>
      </c>
      <c r="D12" s="84">
        <f>IF(AND(C12&gt;0,B12&gt;0),(B12/C12%)-100,"x  ")</f>
        <v>-51.851851851851855</v>
      </c>
      <c r="E12" s="82">
        <v>26</v>
      </c>
      <c r="F12" s="83">
        <v>54</v>
      </c>
      <c r="G12" s="84">
        <f>IF(AND(F12&gt;0,E12&gt;0),(E12/F12%)-100,"x  ")</f>
        <v>-51.851851851851855</v>
      </c>
      <c r="H12" s="49"/>
    </row>
    <row r="13" spans="1:26" x14ac:dyDescent="0.2">
      <c r="A13" s="55" t="s">
        <v>78</v>
      </c>
      <c r="B13" s="82">
        <f>(B11)+(B12)</f>
        <v>327</v>
      </c>
      <c r="C13" s="83">
        <f>(C11)+(C12)</f>
        <v>488</v>
      </c>
      <c r="D13" s="84">
        <f>IF(AND(C13&gt;0,B13&gt;0),(B13/C13%)-100,"x  ")</f>
        <v>-32.991803278688522</v>
      </c>
      <c r="E13" s="82">
        <f>(E11)+(E12)</f>
        <v>327</v>
      </c>
      <c r="F13" s="83">
        <f>(F11)+(F12)</f>
        <v>488</v>
      </c>
      <c r="G13" s="84">
        <f>IF(AND(F13&gt;0,E13&gt;0),(E13/F13%)-100,"x  ")</f>
        <v>-32.991803278688522</v>
      </c>
      <c r="H13" s="56"/>
    </row>
    <row r="14" spans="1:26" x14ac:dyDescent="0.2">
      <c r="A14" s="55" t="s">
        <v>79</v>
      </c>
      <c r="B14" s="82">
        <v>108</v>
      </c>
      <c r="C14" s="83">
        <v>97</v>
      </c>
      <c r="D14" s="84">
        <f>IF(AND(C14&gt;0,B14&gt;0),(B14/C14%)-100,"x  ")</f>
        <v>11.340206185567013</v>
      </c>
      <c r="E14" s="82">
        <v>108</v>
      </c>
      <c r="F14" s="83">
        <v>97</v>
      </c>
      <c r="G14" s="84">
        <f>IF(AND(F14&gt;0,E14&gt;0),(E14/F14%)-100,"x  ")</f>
        <v>11.340206185567013</v>
      </c>
      <c r="H14" s="57"/>
    </row>
    <row r="15" spans="1:26" x14ac:dyDescent="0.2">
      <c r="A15" s="55" t="s">
        <v>80</v>
      </c>
      <c r="B15" s="82">
        <v>66</v>
      </c>
      <c r="C15" s="83">
        <v>41</v>
      </c>
      <c r="D15" s="84">
        <f>IF(AND(C15&gt;0,B15&gt;0),(B15/C15%)-100,"x  ")</f>
        <v>60.975609756097583</v>
      </c>
      <c r="E15" s="82">
        <v>66</v>
      </c>
      <c r="F15" s="83">
        <v>41</v>
      </c>
      <c r="G15" s="84">
        <f>IF(AND(F15&gt;0,E15&gt;0),(E15/F15%)-100,"x  ")</f>
        <v>60.975609756097583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5">
        <v>522.25400000000002</v>
      </c>
      <c r="C17" s="85">
        <v>646.63099999999997</v>
      </c>
      <c r="D17" s="84">
        <f>IF(AND(C17&gt;0,B17&gt;0),(B17/C17%)-100,"x  ")</f>
        <v>-19.234617579423187</v>
      </c>
      <c r="E17" s="82">
        <v>522.25400000000002</v>
      </c>
      <c r="F17" s="83">
        <v>646.63099999999997</v>
      </c>
      <c r="G17" s="84">
        <f>IF(AND(F17&gt;0,E17&gt;0),(E17/F17%)-100,"x  ")</f>
        <v>-19.234617579423187</v>
      </c>
      <c r="H17" s="49"/>
    </row>
    <row r="18" spans="1:8" hidden="1" x14ac:dyDescent="0.2">
      <c r="A18" s="60" t="s">
        <v>82</v>
      </c>
      <c r="B18" s="85">
        <v>203.797</v>
      </c>
      <c r="C18" s="85">
        <v>302.61900000000003</v>
      </c>
      <c r="D18" s="84">
        <f>IF(AND(C18&gt;0,B18&gt;0),(B18/C18%)-100,"x  ")</f>
        <v>-32.655583423380563</v>
      </c>
      <c r="E18" s="82">
        <v>203.797</v>
      </c>
      <c r="F18" s="83">
        <v>302.61900000000003</v>
      </c>
      <c r="G18" s="84">
        <f>IF(AND(F18&gt;0,E18&gt;0),(E18/F18%)-100,"x  ")</f>
        <v>-32.655583423380563</v>
      </c>
      <c r="H18" s="49"/>
    </row>
    <row r="19" spans="1:8" hidden="1" x14ac:dyDescent="0.2">
      <c r="A19" s="60" t="s">
        <v>83</v>
      </c>
      <c r="B19" s="85">
        <v>25.533000000000001</v>
      </c>
      <c r="C19" s="85">
        <v>55.707999999999998</v>
      </c>
      <c r="D19" s="84">
        <f>IF(AND(C19&gt;0,B19&gt;0),(B19/C19%)-100,"x  ")</f>
        <v>-54.166367487613989</v>
      </c>
      <c r="E19" s="82">
        <v>25.533000000000001</v>
      </c>
      <c r="F19" s="83">
        <v>55.707999999999998</v>
      </c>
      <c r="G19" s="84">
        <f>IF(AND(F19&gt;0,E19&gt;0),(E19/F19%)-100,"x  ")</f>
        <v>-54.166367487613989</v>
      </c>
      <c r="H19" s="49"/>
    </row>
    <row r="20" spans="1:8" x14ac:dyDescent="0.2">
      <c r="A20" s="60" t="s">
        <v>84</v>
      </c>
      <c r="B20" s="86">
        <f>(B18)+(B19)</f>
        <v>229.32999999999998</v>
      </c>
      <c r="C20" s="86">
        <f>(C18)+(C19)</f>
        <v>358.327</v>
      </c>
      <c r="D20" s="84">
        <f>IF(AND(C20&gt;0,B20&gt;0),(B20/C20%)-100,"x  ")</f>
        <v>-35.999799066216056</v>
      </c>
      <c r="E20" s="82">
        <f>(E18)+(E19)</f>
        <v>229.32999999999998</v>
      </c>
      <c r="F20" s="83">
        <f>(F18)+(F19)</f>
        <v>358.327</v>
      </c>
      <c r="G20" s="84">
        <f>IF(AND(F20&gt;0,E20&gt;0),(E20/F20%)-100,"x  ")</f>
        <v>-35.999799066216056</v>
      </c>
      <c r="H20" s="56"/>
    </row>
    <row r="21" spans="1:8" x14ac:dyDescent="0.2">
      <c r="A21" s="60" t="s">
        <v>85</v>
      </c>
      <c r="B21" s="85">
        <v>292.92399999999998</v>
      </c>
      <c r="C21" s="85">
        <v>288.30399999999997</v>
      </c>
      <c r="D21" s="84">
        <f>IF(AND(C21&gt;0,B21&gt;0),(B21/C21%)-100,"x  ")</f>
        <v>1.602475165103499</v>
      </c>
      <c r="E21" s="82">
        <v>292.92399999999998</v>
      </c>
      <c r="F21" s="83">
        <v>288.30399999999997</v>
      </c>
      <c r="G21" s="84">
        <f>IF(AND(F21&gt;0,E21&gt;0),(E21/F21%)-100,"x  ")</f>
        <v>1.602475165103499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5">
        <v>158.22</v>
      </c>
      <c r="C23" s="85">
        <v>186.07499999999999</v>
      </c>
      <c r="D23" s="84">
        <f>IF(AND(C23&gt;0,B23&gt;0),(B23/C23%)-100,"x  ")</f>
        <v>-14.969770253929866</v>
      </c>
      <c r="E23" s="82">
        <v>158.22</v>
      </c>
      <c r="F23" s="83">
        <v>186.07499999999999</v>
      </c>
      <c r="G23" s="84">
        <f>IF(AND(F23&gt;0,E23&gt;0),(E23/F23%)-100,"x  ")</f>
        <v>-14.969770253929866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5">
        <v>60.295000000000002</v>
      </c>
      <c r="C25" s="85">
        <v>86.635000000000005</v>
      </c>
      <c r="D25" s="84">
        <f>IF(AND(C25&gt;0,B25&gt;0),(B25/C25%)-100,"x  ")</f>
        <v>-30.403416633000518</v>
      </c>
      <c r="E25" s="82">
        <v>60.295000000000002</v>
      </c>
      <c r="F25" s="83">
        <v>86.635000000000005</v>
      </c>
      <c r="G25" s="84">
        <f>IF(AND(F25&gt;0,E25&gt;0),(E25/F25%)-100,"x  ")</f>
        <v>-30.403416633000518</v>
      </c>
      <c r="H25" s="49"/>
    </row>
    <row r="26" spans="1:8" hidden="1" x14ac:dyDescent="0.2">
      <c r="A26" s="60" t="s">
        <v>89</v>
      </c>
      <c r="B26" s="85">
        <v>9.9039999999999999</v>
      </c>
      <c r="C26" s="85">
        <v>15.753</v>
      </c>
      <c r="D26" s="84">
        <f>IF(AND(C26&gt;0,B26&gt;0),(B26/C26%)-100,"x  ")</f>
        <v>-37.129435663048312</v>
      </c>
      <c r="E26" s="82">
        <v>9.9039999999999999</v>
      </c>
      <c r="F26" s="83">
        <v>15.753</v>
      </c>
      <c r="G26" s="84">
        <f>IF(AND(F26&gt;0,E26&gt;0),(E26/F26%)-100,"x  ")</f>
        <v>-37.129435663048312</v>
      </c>
      <c r="H26" s="49"/>
    </row>
    <row r="27" spans="1:8" x14ac:dyDescent="0.2">
      <c r="A27" s="55" t="s">
        <v>78</v>
      </c>
      <c r="B27" s="85">
        <f>(B25)+(B26)</f>
        <v>70.198999999999998</v>
      </c>
      <c r="C27" s="85">
        <f>(C25)+(C26)</f>
        <v>102.38800000000001</v>
      </c>
      <c r="D27" s="84">
        <f>IF(AND(C27&gt;0,B27&gt;0),(B27/C27%)-100,"x  ")</f>
        <v>-31.438254482947229</v>
      </c>
      <c r="E27" s="82">
        <f>(E25)+(E26)</f>
        <v>70.198999999999998</v>
      </c>
      <c r="F27" s="83">
        <f>(F25)+(F26)</f>
        <v>102.38800000000001</v>
      </c>
      <c r="G27" s="84">
        <f>IF(AND(F27&gt;0,E27&gt;0),(E27/F27%)-100,"x  ")</f>
        <v>-31.438254482947229</v>
      </c>
      <c r="H27" s="56"/>
    </row>
    <row r="28" spans="1:8" x14ac:dyDescent="0.2">
      <c r="A28" s="55" t="s">
        <v>79</v>
      </c>
      <c r="B28" s="85">
        <v>88.021000000000001</v>
      </c>
      <c r="C28" s="85">
        <v>83.686999999999998</v>
      </c>
      <c r="D28" s="84">
        <f>IF(AND(C28&gt;0,B28&gt;0),(B28/C28%)-100,"x  ")</f>
        <v>5.1788210833223758</v>
      </c>
      <c r="E28" s="82">
        <v>88.021000000000001</v>
      </c>
      <c r="F28" s="83">
        <v>83.686999999999998</v>
      </c>
      <c r="G28" s="84">
        <f>IF(AND(F28&gt;0,E28&gt;0),(E28/F28%)-100,"x  ")</f>
        <v>5.1788210833223758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5">
        <v>1225</v>
      </c>
      <c r="C30" s="85">
        <v>1275</v>
      </c>
      <c r="D30" s="84">
        <f>IF(AND(C30&gt;0,B30&gt;0),(B30/C30%)-100,"x  ")</f>
        <v>-3.9215686274509807</v>
      </c>
      <c r="E30" s="82">
        <v>1225</v>
      </c>
      <c r="F30" s="83">
        <v>1275</v>
      </c>
      <c r="G30" s="84">
        <f>IF(AND(F30&gt;0,E30&gt;0),(E30/F30%)-100,"x  ")</f>
        <v>-3.9215686274509807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5">
        <f>B11+(B12*2)</f>
        <v>353</v>
      </c>
      <c r="C34" s="85">
        <f>C11+(C12*2)</f>
        <v>542</v>
      </c>
      <c r="D34" s="84">
        <f>IF(AND(C34&gt;0,B34&gt;0),(B34/C34%)-100,"x  ")</f>
        <v>-34.870848708487088</v>
      </c>
      <c r="E34" s="82">
        <f>E11+(E12*2)</f>
        <v>353</v>
      </c>
      <c r="F34" s="83">
        <f>F11+(F12*2)</f>
        <v>542</v>
      </c>
      <c r="G34" s="84">
        <f>IF(AND(F34&gt;0,E34&gt;0),(E34/F34%)-100,"x  ")</f>
        <v>-34.870848708487088</v>
      </c>
      <c r="H34" s="56"/>
    </row>
    <row r="35" spans="1:8" x14ac:dyDescent="0.2">
      <c r="A35" s="67" t="s">
        <v>92</v>
      </c>
      <c r="B35" s="85">
        <f>(B30)-(B34)</f>
        <v>872</v>
      </c>
      <c r="C35" s="85">
        <f>(C30)-(C34)</f>
        <v>733</v>
      </c>
      <c r="D35" s="84">
        <f>IF(AND(C35&gt;0,B35&gt;0),(B35/C35%)-100,"x  ")</f>
        <v>18.963165075034112</v>
      </c>
      <c r="E35" s="82">
        <f>(E30)-(E34)</f>
        <v>872</v>
      </c>
      <c r="F35" s="83">
        <f>(F30)-(F34)</f>
        <v>733</v>
      </c>
      <c r="G35" s="84">
        <f>IF(AND(F35&gt;0,E35&gt;0),(E35/F35%)-100,"x  ")</f>
        <v>18.963165075034112</v>
      </c>
      <c r="H35" s="57"/>
    </row>
    <row r="36" spans="1:8" x14ac:dyDescent="0.2">
      <c r="A36" s="55" t="s">
        <v>93</v>
      </c>
      <c r="B36" s="85">
        <v>509</v>
      </c>
      <c r="C36" s="85">
        <v>266</v>
      </c>
      <c r="D36" s="84">
        <f>IF(AND(C36&gt;0,B36&gt;0),(B36/C36%)-100,"x  ")</f>
        <v>91.353383458646618</v>
      </c>
      <c r="E36" s="82">
        <v>509</v>
      </c>
      <c r="F36" s="83">
        <v>266</v>
      </c>
      <c r="G36" s="84">
        <f>IF(AND(F36&gt;0,E36&gt;0),(E36/F36%)-100,"x  ")</f>
        <v>91.353383458646618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6">
        <v>104.334</v>
      </c>
      <c r="C38" s="86">
        <v>123.553</v>
      </c>
      <c r="D38" s="84">
        <f>IF(AND(C38&gt;0,B38&gt;0),(B38/C38%)-100,"x  ")</f>
        <v>-15.555267779819189</v>
      </c>
      <c r="E38" s="82">
        <v>104.334</v>
      </c>
      <c r="F38" s="83">
        <v>123.553</v>
      </c>
      <c r="G38" s="84">
        <f>IF(AND(F38&gt;0,E38&gt;0),(E38/F38%)-100,"x  ")</f>
        <v>-15.555267779819189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5">
        <v>39.25</v>
      </c>
      <c r="C40" s="85">
        <v>57.701999999999998</v>
      </c>
      <c r="D40" s="84">
        <f>IF(AND(C40&gt;0,B40&gt;0),(B40/C40%)-100,"x  ")</f>
        <v>-31.978094346816405</v>
      </c>
      <c r="E40" s="82">
        <v>39.25</v>
      </c>
      <c r="F40" s="83">
        <v>57.701999999999998</v>
      </c>
      <c r="G40" s="84">
        <f>IF(AND(F40&gt;0,E40&gt;0),(E40/F40%)-100,"x  ")</f>
        <v>-31.978094346816405</v>
      </c>
      <c r="H40" s="49"/>
    </row>
    <row r="41" spans="1:8" hidden="1" x14ac:dyDescent="0.2">
      <c r="A41" s="60" t="s">
        <v>89</v>
      </c>
      <c r="B41" s="85">
        <v>4.8650000000000002</v>
      </c>
      <c r="C41" s="85">
        <v>11.273</v>
      </c>
      <c r="D41" s="84">
        <f>IF(AND(C41&gt;0,B41&gt;0),(B41/C41%)-100,"x  ")</f>
        <v>-56.843786037434576</v>
      </c>
      <c r="E41" s="82">
        <v>4.8650000000000002</v>
      </c>
      <c r="F41" s="83">
        <v>11.273</v>
      </c>
      <c r="G41" s="84">
        <f>IF(AND(F41&gt;0,E41&gt;0),(E41/F41%)-100,"x  ")</f>
        <v>-56.843786037434576</v>
      </c>
      <c r="H41" s="49"/>
    </row>
    <row r="42" spans="1:8" x14ac:dyDescent="0.2">
      <c r="A42" s="55" t="s">
        <v>91</v>
      </c>
      <c r="B42" s="86">
        <f>(B40)+(B41)</f>
        <v>44.115000000000002</v>
      </c>
      <c r="C42" s="86">
        <f>(C40)+(C41)</f>
        <v>68.974999999999994</v>
      </c>
      <c r="D42" s="84">
        <f>IF(AND(C42&gt;0,B42&gt;0),(B42/C42%)-100,"x  ")</f>
        <v>-36.042044218919891</v>
      </c>
      <c r="E42" s="82">
        <f>(E40)+(E41)</f>
        <v>44.115000000000002</v>
      </c>
      <c r="F42" s="83">
        <f>(F40)+(F41)</f>
        <v>68.974999999999994</v>
      </c>
      <c r="G42" s="84">
        <f>IF(AND(F42&gt;0,E42&gt;0),(E42/F42%)-100,"x  ")</f>
        <v>-36.042044218919891</v>
      </c>
      <c r="H42" s="56"/>
    </row>
    <row r="43" spans="1:8" x14ac:dyDescent="0.2">
      <c r="A43" s="67" t="s">
        <v>92</v>
      </c>
      <c r="B43" s="85">
        <v>60.219000000000001</v>
      </c>
      <c r="C43" s="85">
        <v>54.578000000000003</v>
      </c>
      <c r="D43" s="84">
        <f>IF(AND(C43&gt;0,B43&gt;0),(B43/C43%)-100,"x  ")</f>
        <v>10.335666385723172</v>
      </c>
      <c r="E43" s="82">
        <v>60.219000000000001</v>
      </c>
      <c r="F43" s="83">
        <v>54.578000000000003</v>
      </c>
      <c r="G43" s="84">
        <f>IF(AND(F43&gt;0,E43&gt;0),(E43/F43%)-100,"x  ")</f>
        <v>10.335666385723172</v>
      </c>
      <c r="H43" s="49"/>
    </row>
    <row r="44" spans="1:8" x14ac:dyDescent="0.2">
      <c r="A44" s="55" t="s">
        <v>93</v>
      </c>
      <c r="B44" s="85">
        <v>35.209000000000003</v>
      </c>
      <c r="C44" s="85">
        <v>20.614999999999998</v>
      </c>
      <c r="D44" s="84">
        <f>IF(AND(C44&gt;0,B44&gt;0),(B44/C44%)-100,"x  ")</f>
        <v>70.793111811787583</v>
      </c>
      <c r="E44" s="82">
        <v>35.209000000000003</v>
      </c>
      <c r="F44" s="83">
        <v>20.614999999999998</v>
      </c>
      <c r="G44" s="84">
        <f>IF(AND(F44&gt;0,E44&gt;0),(E44/F44%)-100,"x  ")</f>
        <v>70.793111811787583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6">
        <v>4110</v>
      </c>
      <c r="C46" s="86">
        <v>4911</v>
      </c>
      <c r="D46" s="84">
        <f>IF(AND(C46&gt;0,B46&gt;0),(B46/C46%)-100,"x  ")</f>
        <v>-16.310323762981056</v>
      </c>
      <c r="E46" s="82">
        <v>4110</v>
      </c>
      <c r="F46" s="83">
        <v>4911</v>
      </c>
      <c r="G46" s="84">
        <f>IF(AND(F46&gt;0,E46&gt;0),(E46/F46%)-100,"x  ")</f>
        <v>-16.310323762981056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5">
        <v>1552</v>
      </c>
      <c r="C48" s="85">
        <v>2311</v>
      </c>
      <c r="D48" s="84">
        <f>IF(AND(C48&gt;0,B48&gt;0),(B48/C48%)-100,"x  ")</f>
        <v>-32.842925140631763</v>
      </c>
      <c r="E48" s="82">
        <v>1552</v>
      </c>
      <c r="F48" s="83">
        <v>2311</v>
      </c>
      <c r="G48" s="84">
        <f>IF(AND(F48&gt;0,E48&gt;0),(E48/F48%)-100,"x  ")</f>
        <v>-32.842925140631763</v>
      </c>
      <c r="H48" s="49"/>
    </row>
    <row r="49" spans="1:8" hidden="1" x14ac:dyDescent="0.2">
      <c r="A49" s="60" t="s">
        <v>89</v>
      </c>
      <c r="B49" s="85">
        <v>181</v>
      </c>
      <c r="C49" s="85">
        <v>450</v>
      </c>
      <c r="D49" s="84">
        <f>IF(AND(C49&gt;0,B49&gt;0),(B49/C49%)-100,"x  ")</f>
        <v>-59.777777777777779</v>
      </c>
      <c r="E49" s="82">
        <v>181</v>
      </c>
      <c r="F49" s="83">
        <v>450</v>
      </c>
      <c r="G49" s="84">
        <f>IF(AND(F49&gt;0,E49&gt;0),(E49/F49%)-100,"x  ")</f>
        <v>-59.777777777777779</v>
      </c>
      <c r="H49" s="49"/>
    </row>
    <row r="50" spans="1:8" x14ac:dyDescent="0.2">
      <c r="A50" s="55" t="s">
        <v>91</v>
      </c>
      <c r="B50" s="85">
        <f>(B48)+(B49)</f>
        <v>1733</v>
      </c>
      <c r="C50" s="85">
        <f>(C48)+(C49)</f>
        <v>2761</v>
      </c>
      <c r="D50" s="84">
        <f>IF(AND(C50&gt;0,B50&gt;0),(B50/C50%)-100,"x  ")</f>
        <v>-37.232886635277069</v>
      </c>
      <c r="E50" s="82">
        <f>(E48)+(E49)</f>
        <v>1733</v>
      </c>
      <c r="F50" s="83">
        <f>(F48)+(F49)</f>
        <v>2761</v>
      </c>
      <c r="G50" s="84">
        <f>IF(AND(F50&gt;0,E50&gt;0),(E50/F50%)-100,"x  ")</f>
        <v>-37.232886635277069</v>
      </c>
      <c r="H50" s="56"/>
    </row>
    <row r="51" spans="1:8" x14ac:dyDescent="0.2">
      <c r="A51" s="67" t="s">
        <v>92</v>
      </c>
      <c r="B51" s="85">
        <v>2377</v>
      </c>
      <c r="C51" s="85">
        <v>2150</v>
      </c>
      <c r="D51" s="84">
        <f>IF(AND(C51&gt;0,B51&gt;0),(B51/C51%)-100,"x  ")</f>
        <v>10.558139534883722</v>
      </c>
      <c r="E51" s="82">
        <v>2377</v>
      </c>
      <c r="F51" s="83">
        <v>2150</v>
      </c>
      <c r="G51" s="84">
        <f>IF(AND(F51&gt;0,E51&gt;0),(E51/F51%)-100,"x  ")</f>
        <v>10.558139534883722</v>
      </c>
      <c r="H51" s="49"/>
    </row>
    <row r="52" spans="1:8" x14ac:dyDescent="0.2">
      <c r="A52" s="68" t="s">
        <v>93</v>
      </c>
      <c r="B52" s="87">
        <v>1412</v>
      </c>
      <c r="C52" s="87">
        <v>758</v>
      </c>
      <c r="D52" s="88">
        <f>IF(AND(C52&gt;0,B52&gt;0),(B52/C52%)-100,"x  ")</f>
        <v>86.279683377308714</v>
      </c>
      <c r="E52" s="89">
        <v>1412</v>
      </c>
      <c r="F52" s="90">
        <v>758</v>
      </c>
      <c r="G52" s="88">
        <f>IF(AND(F52&gt;0,E52&gt;0),(E52/F52%)-100,"x  ")</f>
        <v>86.279683377308714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98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112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113</v>
      </c>
      <c r="B2" s="106"/>
      <c r="C2" s="106"/>
      <c r="D2" s="106"/>
      <c r="E2" s="106"/>
      <c r="F2" s="106"/>
      <c r="G2" s="106"/>
      <c r="H2" s="106"/>
      <c r="I2" s="71" t="s">
        <v>100</v>
      </c>
      <c r="M2" s="91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743</v>
      </c>
      <c r="C7" s="76">
        <v>616</v>
      </c>
      <c r="D7" s="76">
        <v>854</v>
      </c>
      <c r="E7" s="76">
        <v>940</v>
      </c>
      <c r="F7" s="76">
        <v>754</v>
      </c>
      <c r="G7" s="76">
        <v>963</v>
      </c>
      <c r="H7" s="76">
        <v>884</v>
      </c>
      <c r="I7" s="76">
        <v>589</v>
      </c>
      <c r="J7" s="76">
        <v>664</v>
      </c>
      <c r="K7" s="76">
        <v>664</v>
      </c>
      <c r="L7" s="76">
        <v>656</v>
      </c>
      <c r="M7" s="77">
        <v>883</v>
      </c>
      <c r="N7" s="76">
        <v>585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127</v>
      </c>
      <c r="B9" s="106"/>
      <c r="C9" s="106"/>
      <c r="D9" s="106"/>
      <c r="E9" s="106"/>
      <c r="F9" s="106"/>
      <c r="G9" s="106"/>
      <c r="H9" s="106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1514</v>
      </c>
      <c r="C11" s="76">
        <v>1041</v>
      </c>
      <c r="D11" s="76">
        <v>1602</v>
      </c>
      <c r="E11" s="76">
        <v>1581</v>
      </c>
      <c r="F11" s="76">
        <v>1122</v>
      </c>
      <c r="G11" s="76">
        <v>1653</v>
      </c>
      <c r="H11" s="76">
        <v>1531</v>
      </c>
      <c r="I11" s="76">
        <v>806</v>
      </c>
      <c r="J11" s="76">
        <v>1114</v>
      </c>
      <c r="K11" s="76">
        <v>1299</v>
      </c>
      <c r="L11" s="76">
        <v>1260</v>
      </c>
      <c r="M11" s="77">
        <v>1701</v>
      </c>
      <c r="N11" s="76">
        <v>1399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2017-04-06T13:04:17Z</cp:lastPrinted>
  <dcterms:created xsi:type="dcterms:W3CDTF">2014-04-03T08:37:47Z</dcterms:created>
  <dcterms:modified xsi:type="dcterms:W3CDTF">2017-04-07T09:00:06Z</dcterms:modified>
  <cp:category>LIS-Bericht</cp:category>
</cp:coreProperties>
</file>