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B34" i="5"/>
  <c r="B35" i="5" s="1"/>
  <c r="G30" i="5"/>
  <c r="D30" i="5"/>
  <c r="G28" i="5"/>
  <c r="D28" i="5"/>
  <c r="F27" i="5"/>
  <c r="E27" i="5"/>
  <c r="C27" i="5"/>
  <c r="D27" i="5" s="1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C31" i="4"/>
  <c r="H30" i="4"/>
  <c r="H31" i="4" s="1"/>
  <c r="F30" i="4"/>
  <c r="F31" i="4" s="1"/>
  <c r="E30" i="4"/>
  <c r="G30" i="4" s="1"/>
  <c r="D30" i="4"/>
  <c r="D31" i="4" s="1"/>
  <c r="C30" i="4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34" i="5" l="1"/>
  <c r="D42" i="5"/>
  <c r="G50" i="5"/>
  <c r="D13" i="5"/>
  <c r="D20" i="5"/>
  <c r="D50" i="5"/>
  <c r="C35" i="5"/>
  <c r="D35" i="5" s="1"/>
  <c r="G20" i="5"/>
  <c r="G42" i="5"/>
  <c r="G27" i="5"/>
  <c r="G13" i="5"/>
  <c r="G34" i="5"/>
  <c r="F35" i="5"/>
  <c r="G35" i="5" s="1"/>
  <c r="G31" i="4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<sst xmlns="http://schemas.openxmlformats.org/spreadsheetml/2006/main" count="155" uniqueCount="132">
  <si>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</si>
  <si>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</si>
  <si>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</si>
  <si>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</si>
  <si>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</si>
  <si>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</si>
  <si>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</si>
  <si>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</si>
  <si>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</si>
  <si>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</si>
  <si>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</si>
  <si>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</si>
  <si>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</si>
  <si>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</si>
  <si>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</si>
  <si>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</si>
  <si>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</si>
  <si>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</si>
  <si>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</si>
  <si>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</si>
  <si>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</si>
  <si>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</si>
  <si>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</si>
  <si>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</si>
  <si>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</si>
  <si>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</si>
  <si>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</si>
  <si>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</si>
  <si>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</si>
  <si>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</si>
  <si>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</si>
  <si>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</si>
  <si>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</si>
  <si>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</si>
  <si>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</si>
  <si>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</si>
  <si>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</si>
  <si>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</si>
  <si>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</si>
  <si>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</si>
  <si>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</si>
  <si>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</si>
  <si>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</si>
  <si>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</si>
  <si>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</si>
  <si>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</si>
  <si>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</si>
  <si>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</si>
  <si>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</si>
  <si>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</si>
  <si>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</si>
  <si>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</si>
  <si>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</si>
  <si>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</si>
  <si>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</si>
  <si>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</si>
  <si>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</si>
  <si>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</si>
  <si>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</si>
  <si>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</si>
  <si>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</si>
  <si>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</si>
  <si>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</si>
  <si>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</si>
  <si>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</si>
  <si>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</si>
  <si>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</si>
  <si>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</si>
  <si>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</si>
  <si>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</si>
  <si>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</si>
  <si>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</si>
  <si>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</si>
  <si>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</si>
  <si>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</si>
  <si>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</si>
  <si>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</si>
  <si>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</si>
  <si>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</si>
  <si>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</si>
  <si>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</si>
  <si>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</si>
  <si>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</si>
  <si>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</si>
  <si>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</si>
  <si>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</si>
  <si>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</si>
  <si>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</si>
  <si>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</si>
  <si>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</si>
  <si>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</si>
  <si>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</si>
  <si>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</si>
  <si>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</si>
  <si>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</si>
  <si>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</si>
  <si>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</si>
  <si>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</si>
  <si>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</si>
  <si>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</si>
  <si>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</si>
  <si>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</si>
  <si>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</si>
  <si>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</si>
  <si>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</si>
  <si>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Januar 2018</t>
  </si>
  <si>
    <t xml:space="preserve">© Statistisches Amt für Hamburg und Schleswig-Holstein, Hamburg 2018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</si>
  <si>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Januar 2018</t>
    </r>
  </si>
  <si>
    <t>Januar bis Januar 2018</t>
  </si>
  <si>
    <t>Januar bis Januar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</si>
  <si>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Januar 2018</t>
    </r>
  </si>
  <si>
    <t>Januar 
2018</t>
  </si>
  <si>
    <t>Januar 
2017</t>
  </si>
  <si>
    <t xml:space="preserve">Januar bis Januar </t>
  </si>
  <si>
    <t>Stand: Januar 2018</t>
  </si>
  <si>
    <t>Baugenehmigungen für Wohngebäude insgesamt 
ab Januar 2018</t>
  </si>
  <si>
    <t>Januar 2018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</si>
  <si>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</si>
  <si>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</si>
  <si>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</si>
  <si>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</si>
  <si>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</si>
  <si>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</si>
  <si>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</si>
  <si>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</si>
  <si>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</si>
  <si>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</si>
  <si>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</si>
  <si>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</si>
  <si>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2018</t>
  </si>
  <si>
    <t>Kennziffer: F II 1 - m 1/18 SH</t>
  </si>
  <si>
    <t>Herausgegeben am: 28. 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</si>
</sst>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585</c:v>
                </c:pt>
                <c:pt idx="1">
                  <c:v>529</c:v>
                </c:pt>
                <c:pt idx="2">
                  <c:v>639</c:v>
                </c:pt>
                <c:pt idx="3">
                  <c:v>696</c:v>
                </c:pt>
                <c:pt idx="4">
                  <c:v>853</c:v>
                </c:pt>
                <c:pt idx="5">
                  <c:v>808</c:v>
                </c:pt>
                <c:pt idx="6">
                  <c:v>786</c:v>
                </c:pt>
                <c:pt idx="7">
                  <c:v>829</c:v>
                </c:pt>
                <c:pt idx="8">
                  <c:v>739</c:v>
                </c:pt>
                <c:pt idx="9">
                  <c:v>654</c:v>
                </c:pt>
                <c:pt idx="10">
                  <c:v>626</c:v>
                </c:pt>
                <c:pt idx="11">
                  <c:v>761</c:v>
                </c:pt>
                <c:pt idx="12">
                  <c:v>557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1399</c:v>
                </c:pt>
                <c:pt idx="1">
                  <c:v>1090</c:v>
                </c:pt>
                <c:pt idx="2">
                  <c:v>771</c:v>
                </c:pt>
                <c:pt idx="3">
                  <c:v>880</c:v>
                </c:pt>
                <c:pt idx="4">
                  <c:v>1135</c:v>
                </c:pt>
                <c:pt idx="5">
                  <c:v>1497</c:v>
                </c:pt>
                <c:pt idx="6">
                  <c:v>1177</c:v>
                </c:pt>
                <c:pt idx="7">
                  <c:v>1424</c:v>
                </c:pt>
                <c:pt idx="8">
                  <c:v>1242</c:v>
                </c:pt>
                <c:pt idx="9">
                  <c:v>1275</c:v>
                </c:pt>
                <c:pt idx="10">
                  <c:v>1008</c:v>
                </c:pt>
                <c:pt idx="11">
                  <c:v>1270</c:v>
                </c:pt>
                <c:pt idx="12">
                  <c:v>1161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832448"/>
        <c:axId val="36095104"/>
      </c:lineChart>
      <c:catAx>
        <c:axId val="43832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095104"/>
        <c:crosses val="autoZero"/>
        <c:auto val="1"/>
        <c:lblAlgn val="ctr"/>
        <c:lblOffset val="100"/>
        <c:noMultiLvlLbl val="0"/>
      </c:catAx>
      <c:valAx>
        <c:axId val="3609510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38324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9" t="s">
        <v>11</v>
      </c>
      <c r="B15" s="100"/>
      <c r="C15" s="100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1" t="s">
        <v>12</v>
      </c>
      <c r="B17" s="100"/>
      <c r="C17" s="100"/>
      <c r="D17" s="13"/>
      <c r="E17" s="13"/>
      <c r="F17" s="13"/>
      <c r="G17" s="13"/>
    </row>
    <row r="18" spans="1:7" x14ac:dyDescent="0.2">
      <c r="A18" s="13" t="s">
        <v>13</v>
      </c>
      <c r="B18" s="102" t="s">
        <v>102</v>
      </c>
      <c r="C18" s="100"/>
      <c r="D18" s="13"/>
      <c r="E18" s="13"/>
      <c r="F18" s="13"/>
      <c r="G18" s="13"/>
    </row>
    <row r="19" spans="1:7" x14ac:dyDescent="0.2">
      <c r="A19" s="13" t="s">
        <v>14</v>
      </c>
      <c r="B19" s="103" t="s">
        <v>15</v>
      </c>
      <c r="C19" s="100"/>
      <c r="D19" s="100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9" t="s">
        <v>16</v>
      </c>
      <c r="B21" s="100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101" t="s">
        <v>18</v>
      </c>
      <c r="C23" s="100"/>
      <c r="D23" s="13"/>
      <c r="E23" s="13"/>
      <c r="F23" s="13"/>
      <c r="G23" s="13"/>
    </row>
    <row r="24" spans="1:7" x14ac:dyDescent="0.2">
      <c r="A24" s="13" t="s">
        <v>19</v>
      </c>
      <c r="B24" s="101" t="s">
        <v>20</v>
      </c>
      <c r="C24" s="100"/>
      <c r="D24" s="13"/>
      <c r="E24" s="13"/>
      <c r="F24" s="13"/>
      <c r="G24" s="13"/>
    </row>
    <row r="25" spans="1:7" x14ac:dyDescent="0.2">
      <c r="A25" s="13"/>
      <c r="B25" s="100" t="s">
        <v>21</v>
      </c>
      <c r="C25" s="100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2" t="s">
        <v>106</v>
      </c>
      <c r="B29" s="100"/>
      <c r="C29" s="100"/>
      <c r="D29" s="100"/>
      <c r="E29" s="100"/>
      <c r="F29" s="100"/>
      <c r="G29" s="100"/>
    </row>
    <row r="30" spans="1:7" s="79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8" t="s">
        <v>25</v>
      </c>
      <c r="B41" s="98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1/18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107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33</v>
      </c>
      <c r="C8" s="81">
        <v>0</v>
      </c>
      <c r="D8" s="81">
        <v>151</v>
      </c>
      <c r="E8" s="81">
        <v>15</v>
      </c>
      <c r="F8" s="81">
        <v>0</v>
      </c>
      <c r="G8" s="81">
        <f>E8+F8</f>
        <v>15</v>
      </c>
      <c r="H8" s="81">
        <v>136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22</v>
      </c>
      <c r="C9" s="81">
        <v>3</v>
      </c>
      <c r="D9" s="81">
        <v>155</v>
      </c>
      <c r="E9" s="81">
        <v>2</v>
      </c>
      <c r="F9" s="81">
        <v>2</v>
      </c>
      <c r="G9" s="81">
        <f>E9+F9</f>
        <v>4</v>
      </c>
      <c r="H9" s="81">
        <v>136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38</v>
      </c>
      <c r="C10" s="81">
        <v>2</v>
      </c>
      <c r="D10" s="81">
        <v>39</v>
      </c>
      <c r="E10" s="81">
        <v>22</v>
      </c>
      <c r="F10" s="81">
        <v>4</v>
      </c>
      <c r="G10" s="81">
        <f>E10+F10</f>
        <v>26</v>
      </c>
      <c r="H10" s="81">
        <v>9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23</v>
      </c>
      <c r="C11" s="81">
        <v>4</v>
      </c>
      <c r="D11" s="81">
        <v>85</v>
      </c>
      <c r="E11" s="81">
        <v>7</v>
      </c>
      <c r="F11" s="81">
        <v>8</v>
      </c>
      <c r="G11" s="81">
        <f>E11+F11</f>
        <v>15</v>
      </c>
      <c r="H11" s="81">
        <v>77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47</v>
      </c>
      <c r="C13" s="81">
        <v>8</v>
      </c>
      <c r="D13" s="81">
        <v>75</v>
      </c>
      <c r="E13" s="81">
        <v>30</v>
      </c>
      <c r="F13" s="81">
        <v>2</v>
      </c>
      <c r="G13" s="81">
        <f t="shared" ref="G13:G23" si="0">E13+F13</f>
        <v>32</v>
      </c>
      <c r="H13" s="81">
        <v>38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28</v>
      </c>
      <c r="C14" s="81">
        <v>3</v>
      </c>
      <c r="D14" s="81">
        <v>86</v>
      </c>
      <c r="E14" s="81">
        <v>16</v>
      </c>
      <c r="F14" s="81">
        <v>4</v>
      </c>
      <c r="G14" s="81">
        <f t="shared" si="0"/>
        <v>20</v>
      </c>
      <c r="H14" s="81">
        <v>55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80</v>
      </c>
      <c r="C15" s="81">
        <v>15</v>
      </c>
      <c r="D15" s="81">
        <v>85</v>
      </c>
      <c r="E15" s="81">
        <v>48</v>
      </c>
      <c r="F15" s="81">
        <v>22</v>
      </c>
      <c r="G15" s="81">
        <f t="shared" si="0"/>
        <v>70</v>
      </c>
      <c r="H15" s="81"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43</v>
      </c>
      <c r="C16" s="81">
        <v>12</v>
      </c>
      <c r="D16" s="81">
        <v>92</v>
      </c>
      <c r="E16" s="81">
        <v>18</v>
      </c>
      <c r="F16" s="81">
        <v>2</v>
      </c>
      <c r="G16" s="81">
        <f t="shared" si="0"/>
        <v>20</v>
      </c>
      <c r="H16" s="81">
        <v>63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48</v>
      </c>
      <c r="C17" s="81">
        <v>13</v>
      </c>
      <c r="D17" s="81">
        <v>135</v>
      </c>
      <c r="E17" s="81">
        <v>13</v>
      </c>
      <c r="F17" s="81">
        <v>4</v>
      </c>
      <c r="G17" s="81">
        <f t="shared" si="0"/>
        <v>17</v>
      </c>
      <c r="H17" s="81">
        <v>109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10</v>
      </c>
      <c r="C18" s="81">
        <v>4</v>
      </c>
      <c r="D18" s="81">
        <v>20</v>
      </c>
      <c r="E18" s="81">
        <v>5</v>
      </c>
      <c r="F18" s="81">
        <v>0</v>
      </c>
      <c r="G18" s="81">
        <f t="shared" si="0"/>
        <v>5</v>
      </c>
      <c r="H18" s="81">
        <v>15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57</v>
      </c>
      <c r="C19" s="81">
        <v>14</v>
      </c>
      <c r="D19" s="81">
        <v>49</v>
      </c>
      <c r="E19" s="81">
        <v>36</v>
      </c>
      <c r="F19" s="81">
        <v>4</v>
      </c>
      <c r="G19" s="81">
        <f t="shared" si="0"/>
        <v>40</v>
      </c>
      <c r="H19" s="81">
        <v>8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33</v>
      </c>
      <c r="C20" s="81">
        <v>8</v>
      </c>
      <c r="D20" s="81">
        <v>59</v>
      </c>
      <c r="E20" s="81">
        <v>13</v>
      </c>
      <c r="F20" s="81">
        <v>8</v>
      </c>
      <c r="G20" s="81">
        <f t="shared" si="0"/>
        <v>21</v>
      </c>
      <c r="H20" s="81">
        <v>31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67</v>
      </c>
      <c r="C21" s="81">
        <v>14</v>
      </c>
      <c r="D21" s="81">
        <v>110</v>
      </c>
      <c r="E21" s="81">
        <v>48</v>
      </c>
      <c r="F21" s="81">
        <v>4</v>
      </c>
      <c r="G21" s="81">
        <f t="shared" si="0"/>
        <v>52</v>
      </c>
      <c r="H21" s="81">
        <v>46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2</v>
      </c>
      <c r="C22" s="81">
        <v>1</v>
      </c>
      <c r="D22" s="81">
        <v>0</v>
      </c>
      <c r="E22" s="81">
        <v>0</v>
      </c>
      <c r="F22" s="81">
        <v>0</v>
      </c>
      <c r="G22" s="81">
        <f t="shared" si="0"/>
        <v>0</v>
      </c>
      <c r="H22" s="81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26</v>
      </c>
      <c r="C23" s="81">
        <v>2</v>
      </c>
      <c r="D23" s="81">
        <v>20</v>
      </c>
      <c r="E23" s="81">
        <v>15</v>
      </c>
      <c r="F23" s="81">
        <v>2</v>
      </c>
      <c r="G23" s="81">
        <f t="shared" si="0"/>
        <v>17</v>
      </c>
      <c r="H23" s="81">
        <v>0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557</v>
      </c>
      <c r="C25" s="81">
        <v>103</v>
      </c>
      <c r="D25" s="81">
        <v>1161</v>
      </c>
      <c r="E25" s="81">
        <v>288</v>
      </c>
      <c r="F25" s="81">
        <v>66</v>
      </c>
      <c r="G25" s="81">
        <f>E25+F25</f>
        <v>354</v>
      </c>
      <c r="H25" s="81">
        <v>723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1">
        <v>557</v>
      </c>
      <c r="C27" s="81">
        <v>103</v>
      </c>
      <c r="D27" s="81">
        <v>1161</v>
      </c>
      <c r="E27" s="81">
        <v>288</v>
      </c>
      <c r="F27" s="81">
        <v>66</v>
      </c>
      <c r="G27" s="81">
        <f>E27+F27</f>
        <v>354</v>
      </c>
      <c r="H27" s="81">
        <v>723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1">
        <v>585</v>
      </c>
      <c r="C29" s="81">
        <v>103</v>
      </c>
      <c r="D29" s="81">
        <v>1399</v>
      </c>
      <c r="E29" s="81">
        <v>301</v>
      </c>
      <c r="F29" s="81">
        <v>52</v>
      </c>
      <c r="G29" s="81">
        <f>E29+F29</f>
        <v>353</v>
      </c>
      <c r="H29" s="81">
        <v>872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f>(B27)-(B29)</f>
        <v>-28</v>
      </c>
      <c r="C30" s="81">
        <f>(C27)-(C29)</f>
        <v>0</v>
      </c>
      <c r="D30" s="81">
        <f>(D27)-(D29)</f>
        <v>-238</v>
      </c>
      <c r="E30" s="81">
        <f>(E27)-(E29)</f>
        <v>-13</v>
      </c>
      <c r="F30" s="81">
        <f>(F27)-(F29)</f>
        <v>14</v>
      </c>
      <c r="G30" s="81">
        <f>E30+F30</f>
        <v>1</v>
      </c>
      <c r="H30" s="81">
        <f>(H27)-(H29)</f>
        <v>-149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f t="shared" ref="B31:H31" si="1">((B30/B29)*100)</f>
        <v>-4.7863247863247871</v>
      </c>
      <c r="C31" s="82">
        <f t="shared" si="1"/>
        <v>0</v>
      </c>
      <c r="D31" s="82">
        <f t="shared" si="1"/>
        <v>-17.012151536812009</v>
      </c>
      <c r="E31" s="82">
        <f t="shared" si="1"/>
        <v>-4.3189368770764114</v>
      </c>
      <c r="F31" s="82">
        <f t="shared" si="1"/>
        <v>26.923076923076923</v>
      </c>
      <c r="G31" s="82">
        <f t="shared" si="1"/>
        <v>0.28328611898016998</v>
      </c>
      <c r="H31" s="82">
        <f t="shared" si="1"/>
        <v>-17.087155963302752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 t="s">
        <v>72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110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111</v>
      </c>
      <c r="C5" s="135" t="s">
        <v>112</v>
      </c>
      <c r="D5" s="138" t="s">
        <v>103</v>
      </c>
      <c r="E5" s="139" t="s">
        <v>113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2018</v>
      </c>
      <c r="F6" s="141">
        <v>2017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377</v>
      </c>
      <c r="C9" s="84">
        <v>435</v>
      </c>
      <c r="D9" s="85">
        <f>IF(AND(C9&gt;0,B9&gt;0),(B9/C9%)-100,"x  ")</f>
        <v>-13.333333333333329</v>
      </c>
      <c r="E9" s="83">
        <v>377</v>
      </c>
      <c r="F9" s="84">
        <v>435</v>
      </c>
      <c r="G9" s="85">
        <f>IF(AND(F9&gt;0,E9&gt;0),(E9/F9%)-100,"x  ")</f>
        <v>-13.333333333333329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288</v>
      </c>
      <c r="C11" s="84">
        <v>301</v>
      </c>
      <c r="D11" s="85">
        <f>IF(AND(C11&gt;0,B11&gt;0),(B11/C11%)-100,"x  ")</f>
        <v>-4.3189368770764105</v>
      </c>
      <c r="E11" s="83">
        <v>288</v>
      </c>
      <c r="F11" s="84">
        <v>301</v>
      </c>
      <c r="G11" s="85">
        <f>IF(AND(F11&gt;0,E11&gt;0),(E11/F11%)-100,"x  ")</f>
        <v>-4.3189368770764105</v>
      </c>
      <c r="H11" s="49"/>
    </row>
    <row r="12" spans="1:26" hidden="1" x14ac:dyDescent="0.2">
      <c r="A12" s="55" t="s">
        <v>77</v>
      </c>
      <c r="B12" s="83">
        <v>33</v>
      </c>
      <c r="C12" s="84">
        <v>26</v>
      </c>
      <c r="D12" s="85">
        <f>IF(AND(C12&gt;0,B12&gt;0),(B12/C12%)-100,"x  ")</f>
        <v>26.92307692307692</v>
      </c>
      <c r="E12" s="83">
        <v>33</v>
      </c>
      <c r="F12" s="84">
        <v>26</v>
      </c>
      <c r="G12" s="85">
        <f>IF(AND(F12&gt;0,E12&gt;0),(E12/F12%)-100,"x  ")</f>
        <v>26.92307692307692</v>
      </c>
      <c r="H12" s="49"/>
    </row>
    <row r="13" spans="1:26" x14ac:dyDescent="0.2">
      <c r="A13" s="55" t="s">
        <v>78</v>
      </c>
      <c r="B13" s="83">
        <f>(B11)+(B12)</f>
        <v>321</v>
      </c>
      <c r="C13" s="84">
        <f>(C11)+(C12)</f>
        <v>327</v>
      </c>
      <c r="D13" s="85">
        <f>IF(AND(C13&gt;0,B13&gt;0),(B13/C13%)-100,"x  ")</f>
        <v>-1.8348623853211024</v>
      </c>
      <c r="E13" s="83">
        <f>(E11)+(E12)</f>
        <v>321</v>
      </c>
      <c r="F13" s="84">
        <f>(F11)+(F12)</f>
        <v>327</v>
      </c>
      <c r="G13" s="85">
        <f>IF(AND(F13&gt;0,E13&gt;0),(E13/F13%)-100,"x  ")</f>
        <v>-1.8348623853211024</v>
      </c>
      <c r="H13" s="56"/>
    </row>
    <row r="14" spans="1:26" x14ac:dyDescent="0.2">
      <c r="A14" s="55" t="s">
        <v>79</v>
      </c>
      <c r="B14" s="83">
        <v>56</v>
      </c>
      <c r="C14" s="84">
        <v>108</v>
      </c>
      <c r="D14" s="85">
        <f>IF(AND(C14&gt;0,B14&gt;0),(B14/C14%)-100,"x  ")</f>
        <v>-48.148148148148152</v>
      </c>
      <c r="E14" s="83">
        <v>56</v>
      </c>
      <c r="F14" s="84">
        <v>108</v>
      </c>
      <c r="G14" s="85">
        <f>IF(AND(F14&gt;0,E14&gt;0),(E14/F14%)-100,"x  ")</f>
        <v>-48.148148148148152</v>
      </c>
      <c r="H14" s="57"/>
    </row>
    <row r="15" spans="1:26" x14ac:dyDescent="0.2">
      <c r="A15" s="55" t="s">
        <v>80</v>
      </c>
      <c r="B15" s="83">
        <v>26</v>
      </c>
      <c r="C15" s="84">
        <v>66</v>
      </c>
      <c r="D15" s="85">
        <f>IF(AND(C15&gt;0,B15&gt;0),(B15/C15%)-100,"x  ")</f>
        <v>-60.606060606060609</v>
      </c>
      <c r="E15" s="83">
        <v>26</v>
      </c>
      <c r="F15" s="84">
        <v>66</v>
      </c>
      <c r="G15" s="85">
        <f>IF(AND(F15&gt;0,E15&gt;0),(E15/F15%)-100,"x  ")</f>
        <v>-60.606060606060609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422.71899999999999</v>
      </c>
      <c r="C17" s="86">
        <v>522.25400000000002</v>
      </c>
      <c r="D17" s="85">
        <f>IF(AND(C17&gt;0,B17&gt;0),(B17/C17%)-100,"x  ")</f>
        <v>-19.058733872789873</v>
      </c>
      <c r="E17" s="83">
        <v>422.71899999999999</v>
      </c>
      <c r="F17" s="84">
        <v>522.25400000000002</v>
      </c>
      <c r="G17" s="85">
        <f>IF(AND(F17&gt;0,E17&gt;0),(E17/F17%)-100,"x  ")</f>
        <v>-19.058733872789873</v>
      </c>
      <c r="H17" s="49"/>
    </row>
    <row r="18" spans="1:8" hidden="1" x14ac:dyDescent="0.2">
      <c r="A18" s="60" t="s">
        <v>82</v>
      </c>
      <c r="B18" s="86">
        <v>195.71600000000001</v>
      </c>
      <c r="C18" s="86">
        <v>203.797</v>
      </c>
      <c r="D18" s="85">
        <f>IF(AND(C18&gt;0,B18&gt;0),(B18/C18%)-100,"x  ")</f>
        <v>-3.9652202927422877</v>
      </c>
      <c r="E18" s="83">
        <v>195.71600000000001</v>
      </c>
      <c r="F18" s="84">
        <v>203.797</v>
      </c>
      <c r="G18" s="85">
        <f>IF(AND(F18&gt;0,E18&gt;0),(E18/F18%)-100,"x  ")</f>
        <v>-3.9652202927422877</v>
      </c>
      <c r="H18" s="49"/>
    </row>
    <row r="19" spans="1:8" hidden="1" x14ac:dyDescent="0.2">
      <c r="A19" s="60" t="s">
        <v>83</v>
      </c>
      <c r="B19" s="86">
        <v>27.192</v>
      </c>
      <c r="C19" s="86">
        <v>25.533000000000001</v>
      </c>
      <c r="D19" s="85">
        <f>IF(AND(C19&gt;0,B19&gt;0),(B19/C19%)-100,"x  ")</f>
        <v>6.497473857361058</v>
      </c>
      <c r="E19" s="83">
        <v>27.192</v>
      </c>
      <c r="F19" s="84">
        <v>25.533000000000001</v>
      </c>
      <c r="G19" s="85">
        <f>IF(AND(F19&gt;0,E19&gt;0),(E19/F19%)-100,"x  ")</f>
        <v>6.497473857361058</v>
      </c>
      <c r="H19" s="49"/>
    </row>
    <row r="20" spans="1:8" x14ac:dyDescent="0.2">
      <c r="A20" s="60" t="s">
        <v>84</v>
      </c>
      <c r="B20" s="87">
        <f>(B18)+(B19)</f>
        <v>222.90800000000002</v>
      </c>
      <c r="C20" s="87">
        <f>(C18)+(C19)</f>
        <v>229.32999999999998</v>
      </c>
      <c r="D20" s="85">
        <f>IF(AND(C20&gt;0,B20&gt;0),(B20/C20%)-100,"x  ")</f>
        <v>-2.8003314001656889</v>
      </c>
      <c r="E20" s="83">
        <f>(E18)+(E19)</f>
        <v>222.90800000000002</v>
      </c>
      <c r="F20" s="84">
        <f>(F18)+(F19)</f>
        <v>229.32999999999998</v>
      </c>
      <c r="G20" s="85">
        <f>IF(AND(F20&gt;0,E20&gt;0),(E20/F20%)-100,"x  ")</f>
        <v>-2.8003314001656889</v>
      </c>
      <c r="H20" s="56"/>
    </row>
    <row r="21" spans="1:8" x14ac:dyDescent="0.2">
      <c r="A21" s="60" t="s">
        <v>85</v>
      </c>
      <c r="B21" s="86">
        <v>199.81100000000001</v>
      </c>
      <c r="C21" s="86">
        <v>292.92399999999998</v>
      </c>
      <c r="D21" s="85">
        <f>IF(AND(C21&gt;0,B21&gt;0),(B21/C21%)-100,"x  ")</f>
        <v>-31.787426090043823</v>
      </c>
      <c r="E21" s="83">
        <v>199.81100000000001</v>
      </c>
      <c r="F21" s="84">
        <v>292.92399999999998</v>
      </c>
      <c r="G21" s="85">
        <f>IF(AND(F21&gt;0,E21&gt;0),(E21/F21%)-100,"x  ")</f>
        <v>-31.787426090043823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120.955</v>
      </c>
      <c r="C23" s="86">
        <v>158.22</v>
      </c>
      <c r="D23" s="85">
        <f>IF(AND(C23&gt;0,B23&gt;0),(B23/C23%)-100,"x  ")</f>
        <v>-23.552648211351283</v>
      </c>
      <c r="E23" s="83">
        <v>120.955</v>
      </c>
      <c r="F23" s="84">
        <v>158.22</v>
      </c>
      <c r="G23" s="85">
        <f>IF(AND(F23&gt;0,E23&gt;0),(E23/F23%)-100,"x  ")</f>
        <v>-23.552648211351283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58.392000000000003</v>
      </c>
      <c r="C25" s="86">
        <v>60.295000000000002</v>
      </c>
      <c r="D25" s="85">
        <f>IF(AND(C25&gt;0,B25&gt;0),(B25/C25%)-100,"x  ")</f>
        <v>-3.1561489344058344</v>
      </c>
      <c r="E25" s="83">
        <v>58.392000000000003</v>
      </c>
      <c r="F25" s="84">
        <v>60.295000000000002</v>
      </c>
      <c r="G25" s="85">
        <f>IF(AND(F25&gt;0,E25&gt;0),(E25/F25%)-100,"x  ")</f>
        <v>-3.1561489344058344</v>
      </c>
      <c r="H25" s="49"/>
    </row>
    <row r="26" spans="1:8" hidden="1" x14ac:dyDescent="0.2">
      <c r="A26" s="60" t="s">
        <v>89</v>
      </c>
      <c r="B26" s="86">
        <v>8.2439999999999998</v>
      </c>
      <c r="C26" s="86">
        <v>9.9039999999999999</v>
      </c>
      <c r="D26" s="85">
        <f>IF(AND(C26&gt;0,B26&gt;0),(B26/C26%)-100,"x  ")</f>
        <v>-16.76090468497577</v>
      </c>
      <c r="E26" s="83">
        <v>8.2439999999999998</v>
      </c>
      <c r="F26" s="84">
        <v>9.9039999999999999</v>
      </c>
      <c r="G26" s="85">
        <f>IF(AND(F26&gt;0,E26&gt;0),(E26/F26%)-100,"x  ")</f>
        <v>-16.76090468497577</v>
      </c>
      <c r="H26" s="49"/>
    </row>
    <row r="27" spans="1:8" x14ac:dyDescent="0.2">
      <c r="A27" s="55" t="s">
        <v>78</v>
      </c>
      <c r="B27" s="86">
        <f>(B25)+(B26)</f>
        <v>66.635999999999996</v>
      </c>
      <c r="C27" s="86">
        <f>(C25)+(C26)</f>
        <v>70.198999999999998</v>
      </c>
      <c r="D27" s="85">
        <f>IF(AND(C27&gt;0,B27&gt;0),(B27/C27%)-100,"x  ")</f>
        <v>-5.0755708770780217</v>
      </c>
      <c r="E27" s="83">
        <f>(E25)+(E26)</f>
        <v>66.635999999999996</v>
      </c>
      <c r="F27" s="84">
        <f>(F25)+(F26)</f>
        <v>70.198999999999998</v>
      </c>
      <c r="G27" s="85">
        <f>IF(AND(F27&gt;0,E27&gt;0),(E27/F27%)-100,"x  ")</f>
        <v>-5.0755708770780217</v>
      </c>
      <c r="H27" s="56"/>
    </row>
    <row r="28" spans="1:8" x14ac:dyDescent="0.2">
      <c r="A28" s="55" t="s">
        <v>79</v>
      </c>
      <c r="B28" s="86">
        <v>54.319000000000003</v>
      </c>
      <c r="C28" s="86">
        <v>88.021000000000001</v>
      </c>
      <c r="D28" s="85">
        <f>IF(AND(C28&gt;0,B28&gt;0),(B28/C28%)-100,"x  ")</f>
        <v>-38.288590222787747</v>
      </c>
      <c r="E28" s="83">
        <v>54.319000000000003</v>
      </c>
      <c r="F28" s="84">
        <v>88.021000000000001</v>
      </c>
      <c r="G28" s="85">
        <f>IF(AND(F28&gt;0,E28&gt;0),(E28/F28%)-100,"x  ")</f>
        <v>-38.288590222787747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1077</v>
      </c>
      <c r="C30" s="86">
        <v>1225</v>
      </c>
      <c r="D30" s="85">
        <f>IF(AND(C30&gt;0,B30&gt;0),(B30/C30%)-100,"x  ")</f>
        <v>-12.08163265306122</v>
      </c>
      <c r="E30" s="83">
        <v>1077</v>
      </c>
      <c r="F30" s="84">
        <v>1225</v>
      </c>
      <c r="G30" s="85">
        <f>IF(AND(F30&gt;0,E30&gt;0),(E30/F30%)-100,"x  ")</f>
        <v>-12.08163265306122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f>B11+(B12*2)</f>
        <v>354</v>
      </c>
      <c r="C34" s="86">
        <f>C11+(C12*2)</f>
        <v>353</v>
      </c>
      <c r="D34" s="85">
        <f>IF(AND(C34&gt;0,B34&gt;0),(B34/C34%)-100,"x  ")</f>
        <v>0.28328611898017186</v>
      </c>
      <c r="E34" s="83">
        <f>E11+(E12*2)</f>
        <v>354</v>
      </c>
      <c r="F34" s="84">
        <f>F11+(F12*2)</f>
        <v>353</v>
      </c>
      <c r="G34" s="85">
        <f>IF(AND(F34&gt;0,E34&gt;0),(E34/F34%)-100,"x  ")</f>
        <v>0.28328611898017186</v>
      </c>
      <c r="H34" s="56"/>
    </row>
    <row r="35" spans="1:8" x14ac:dyDescent="0.2">
      <c r="A35" s="67" t="s">
        <v>92</v>
      </c>
      <c r="B35" s="86">
        <f>(B30)-(B34)</f>
        <v>723</v>
      </c>
      <c r="C35" s="86">
        <f>(C30)-(C34)</f>
        <v>872</v>
      </c>
      <c r="D35" s="85">
        <f>IF(AND(C35&gt;0,B35&gt;0),(B35/C35%)-100,"x  ")</f>
        <v>-17.087155963302763</v>
      </c>
      <c r="E35" s="83">
        <f>(E30)-(E34)</f>
        <v>723</v>
      </c>
      <c r="F35" s="84">
        <f>(F30)-(F34)</f>
        <v>872</v>
      </c>
      <c r="G35" s="85">
        <f>IF(AND(F35&gt;0,E35&gt;0),(E35/F35%)-100,"x  ")</f>
        <v>-17.087155963302763</v>
      </c>
      <c r="H35" s="57"/>
    </row>
    <row r="36" spans="1:8" x14ac:dyDescent="0.2">
      <c r="A36" s="55" t="s">
        <v>93</v>
      </c>
      <c r="B36" s="86">
        <v>141</v>
      </c>
      <c r="C36" s="86">
        <v>509</v>
      </c>
      <c r="D36" s="85">
        <f>IF(AND(C36&gt;0,B36&gt;0),(B36/C36%)-100,"x  ")</f>
        <v>-72.29862475442043</v>
      </c>
      <c r="E36" s="83">
        <v>141</v>
      </c>
      <c r="F36" s="84">
        <v>509</v>
      </c>
      <c r="G36" s="85">
        <f>IF(AND(F36&gt;0,E36&gt;0),(E36/F36%)-100,"x  ")</f>
        <v>-72.29862475442043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82.736000000000004</v>
      </c>
      <c r="C38" s="87">
        <v>104.334</v>
      </c>
      <c r="D38" s="85">
        <f>IF(AND(C38&gt;0,B38&gt;0),(B38/C38%)-100,"x  ")</f>
        <v>-20.700826192803873</v>
      </c>
      <c r="E38" s="83">
        <v>82.736000000000004</v>
      </c>
      <c r="F38" s="84">
        <v>104.334</v>
      </c>
      <c r="G38" s="85">
        <f>IF(AND(F38&gt;0,E38&gt;0),(E38/F38%)-100,"x  ")</f>
        <v>-20.700826192803873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36.831000000000003</v>
      </c>
      <c r="C40" s="86">
        <v>39.25</v>
      </c>
      <c r="D40" s="85">
        <f>IF(AND(C40&gt;0,B40&gt;0),(B40/C40%)-100,"x  ")</f>
        <v>-6.1630573248407643</v>
      </c>
      <c r="E40" s="83">
        <v>36.831000000000003</v>
      </c>
      <c r="F40" s="84">
        <v>39.25</v>
      </c>
      <c r="G40" s="85">
        <f>IF(AND(F40&gt;0,E40&gt;0),(E40/F40%)-100,"x  ")</f>
        <v>-6.1630573248407643</v>
      </c>
      <c r="H40" s="49"/>
    </row>
    <row r="41" spans="1:8" hidden="1" x14ac:dyDescent="0.2">
      <c r="A41" s="60" t="s">
        <v>89</v>
      </c>
      <c r="B41" s="86">
        <v>5.6159999999999997</v>
      </c>
      <c r="C41" s="86">
        <v>4.8650000000000002</v>
      </c>
      <c r="D41" s="85">
        <f>IF(AND(C41&gt;0,B41&gt;0),(B41/C41%)-100,"x  ")</f>
        <v>15.436793422404932</v>
      </c>
      <c r="E41" s="83">
        <v>5.6159999999999997</v>
      </c>
      <c r="F41" s="84">
        <v>4.8650000000000002</v>
      </c>
      <c r="G41" s="85">
        <f>IF(AND(F41&gt;0,E41&gt;0),(E41/F41%)-100,"x  ")</f>
        <v>15.436793422404932</v>
      </c>
      <c r="H41" s="49"/>
    </row>
    <row r="42" spans="1:8" x14ac:dyDescent="0.2">
      <c r="A42" s="55" t="s">
        <v>91</v>
      </c>
      <c r="B42" s="87">
        <f>(B40)+(B41)</f>
        <v>42.447000000000003</v>
      </c>
      <c r="C42" s="87">
        <f>(C40)+(C41)</f>
        <v>44.115000000000002</v>
      </c>
      <c r="D42" s="85">
        <f>IF(AND(C42&gt;0,B42&gt;0),(B42/C42%)-100,"x  ")</f>
        <v>-3.7810268616116929</v>
      </c>
      <c r="E42" s="83">
        <f>(E40)+(E41)</f>
        <v>42.447000000000003</v>
      </c>
      <c r="F42" s="84">
        <f>(F40)+(F41)</f>
        <v>44.115000000000002</v>
      </c>
      <c r="G42" s="85">
        <f>IF(AND(F42&gt;0,E42&gt;0),(E42/F42%)-100,"x  ")</f>
        <v>-3.7810268616116929</v>
      </c>
      <c r="H42" s="56"/>
    </row>
    <row r="43" spans="1:8" x14ac:dyDescent="0.2">
      <c r="A43" s="67" t="s">
        <v>92</v>
      </c>
      <c r="B43" s="86">
        <v>40.289000000000001</v>
      </c>
      <c r="C43" s="86">
        <v>60.219000000000001</v>
      </c>
      <c r="D43" s="85">
        <f>IF(AND(C43&gt;0,B43&gt;0),(B43/C43%)-100,"x  ")</f>
        <v>-33.095866753018143</v>
      </c>
      <c r="E43" s="83">
        <v>40.289000000000001</v>
      </c>
      <c r="F43" s="84">
        <v>60.219000000000001</v>
      </c>
      <c r="G43" s="85">
        <f>IF(AND(F43&gt;0,E43&gt;0),(E43/F43%)-100,"x  ")</f>
        <v>-33.095866753018143</v>
      </c>
      <c r="H43" s="49"/>
    </row>
    <row r="44" spans="1:8" x14ac:dyDescent="0.2">
      <c r="A44" s="55" t="s">
        <v>93</v>
      </c>
      <c r="B44" s="86">
        <v>11.132</v>
      </c>
      <c r="C44" s="86">
        <v>35.209000000000003</v>
      </c>
      <c r="D44" s="85">
        <f>IF(AND(C44&gt;0,B44&gt;0),(B44/C44%)-100,"x  ")</f>
        <v>-68.383083870601268</v>
      </c>
      <c r="E44" s="83">
        <v>11.132</v>
      </c>
      <c r="F44" s="84">
        <v>35.209000000000003</v>
      </c>
      <c r="G44" s="85">
        <f>IF(AND(F44&gt;0,E44&gt;0),(E44/F44%)-100,"x  ")</f>
        <v>-68.383083870601268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3447</v>
      </c>
      <c r="C46" s="87">
        <v>4110</v>
      </c>
      <c r="D46" s="85">
        <f>IF(AND(C46&gt;0,B46&gt;0),(B46/C46%)-100,"x  ")</f>
        <v>-16.131386861313871</v>
      </c>
      <c r="E46" s="83">
        <v>3447</v>
      </c>
      <c r="F46" s="84">
        <v>4110</v>
      </c>
      <c r="G46" s="85">
        <f>IF(AND(F46&gt;0,E46&gt;0),(E46/F46%)-100,"x  ")</f>
        <v>-16.131386861313871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1532</v>
      </c>
      <c r="C48" s="86">
        <v>1552</v>
      </c>
      <c r="D48" s="85">
        <f>IF(AND(C48&gt;0,B48&gt;0),(B48/C48%)-100,"x  ")</f>
        <v>-1.288659793814432</v>
      </c>
      <c r="E48" s="83">
        <v>1532</v>
      </c>
      <c r="F48" s="84">
        <v>1552</v>
      </c>
      <c r="G48" s="85">
        <f>IF(AND(F48&gt;0,E48&gt;0),(E48/F48%)-100,"x  ")</f>
        <v>-1.288659793814432</v>
      </c>
      <c r="H48" s="49"/>
    </row>
    <row r="49" spans="1:8" hidden="1" x14ac:dyDescent="0.2">
      <c r="A49" s="60" t="s">
        <v>89</v>
      </c>
      <c r="B49" s="86">
        <v>242</v>
      </c>
      <c r="C49" s="86">
        <v>181</v>
      </c>
      <c r="D49" s="85">
        <f>IF(AND(C49&gt;0,B49&gt;0),(B49/C49%)-100,"x  ")</f>
        <v>33.701657458563545</v>
      </c>
      <c r="E49" s="83">
        <v>242</v>
      </c>
      <c r="F49" s="84">
        <v>181</v>
      </c>
      <c r="G49" s="85">
        <f>IF(AND(F49&gt;0,E49&gt;0),(E49/F49%)-100,"x  ")</f>
        <v>33.701657458563545</v>
      </c>
      <c r="H49" s="49"/>
    </row>
    <row r="50" spans="1:8" x14ac:dyDescent="0.2">
      <c r="A50" s="55" t="s">
        <v>91</v>
      </c>
      <c r="B50" s="86">
        <f>(B48)+(B49)</f>
        <v>1774</v>
      </c>
      <c r="C50" s="86">
        <f>(C48)+(C49)</f>
        <v>1733</v>
      </c>
      <c r="D50" s="85">
        <f>IF(AND(C50&gt;0,B50&gt;0),(B50/C50%)-100,"x  ")</f>
        <v>2.3658395845354931</v>
      </c>
      <c r="E50" s="83">
        <f>(E48)+(E49)</f>
        <v>1774</v>
      </c>
      <c r="F50" s="84">
        <f>(F48)+(F49)</f>
        <v>1733</v>
      </c>
      <c r="G50" s="85">
        <f>IF(AND(F50&gt;0,E50&gt;0),(E50/F50%)-100,"x  ")</f>
        <v>2.3658395845354931</v>
      </c>
      <c r="H50" s="56"/>
    </row>
    <row r="51" spans="1:8" x14ac:dyDescent="0.2">
      <c r="A51" s="67" t="s">
        <v>92</v>
      </c>
      <c r="B51" s="86">
        <v>1673</v>
      </c>
      <c r="C51" s="86">
        <v>2377</v>
      </c>
      <c r="D51" s="85">
        <f>IF(AND(C51&gt;0,B51&gt;0),(B51/C51%)-100,"x  ")</f>
        <v>-29.617164493058482</v>
      </c>
      <c r="E51" s="83">
        <v>1673</v>
      </c>
      <c r="F51" s="84">
        <v>2377</v>
      </c>
      <c r="G51" s="85">
        <f>IF(AND(F51&gt;0,E51&gt;0),(E51/F51%)-100,"x  ")</f>
        <v>-29.617164493058482</v>
      </c>
      <c r="H51" s="49"/>
    </row>
    <row r="52" spans="1:8" x14ac:dyDescent="0.2">
      <c r="A52" s="68" t="s">
        <v>93</v>
      </c>
      <c r="B52" s="88">
        <v>443</v>
      </c>
      <c r="C52" s="88">
        <v>1412</v>
      </c>
      <c r="D52" s="89">
        <f>IF(AND(C52&gt;0,B52&gt;0),(B52/C52%)-100,"x  ")</f>
        <v>-68.626062322946169</v>
      </c>
      <c r="E52" s="90">
        <v>443</v>
      </c>
      <c r="F52" s="91">
        <v>1412</v>
      </c>
      <c r="G52" s="89">
        <f>IF(AND(F52&gt;0,E52&gt;0),(E52/F52%)-100,"x  ")</f>
        <v>-68.626062322946169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114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115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585</v>
      </c>
      <c r="C7" s="76">
        <v>529</v>
      </c>
      <c r="D7" s="76">
        <v>639</v>
      </c>
      <c r="E7" s="76">
        <v>696</v>
      </c>
      <c r="F7" s="76">
        <v>853</v>
      </c>
      <c r="G7" s="76">
        <v>808</v>
      </c>
      <c r="H7" s="76">
        <v>786</v>
      </c>
      <c r="I7" s="76">
        <v>829</v>
      </c>
      <c r="J7" s="76">
        <v>739</v>
      </c>
      <c r="K7" s="76">
        <v>654</v>
      </c>
      <c r="L7" s="76">
        <v>626</v>
      </c>
      <c r="M7" s="77">
        <v>761</v>
      </c>
      <c r="N7" s="76">
        <v>557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129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1399</v>
      </c>
      <c r="C11" s="76">
        <v>1090</v>
      </c>
      <c r="D11" s="76">
        <v>771</v>
      </c>
      <c r="E11" s="76">
        <v>880</v>
      </c>
      <c r="F11" s="76">
        <v>1135</v>
      </c>
      <c r="G11" s="76">
        <v>1497</v>
      </c>
      <c r="H11" s="76">
        <v>1177</v>
      </c>
      <c r="I11" s="76">
        <v>1424</v>
      </c>
      <c r="J11" s="76">
        <v>1242</v>
      </c>
      <c r="K11" s="76">
        <v>1275</v>
      </c>
      <c r="L11" s="76">
        <v>1008</v>
      </c>
      <c r="M11" s="77">
        <v>1270</v>
      </c>
      <c r="N11" s="76">
        <v>1161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2018-03-27T10:54:42Z</dcterms:modified>
  <cp:category>LIS-Bericht</cp:category>
</cp:coreProperties>
</file>