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D34" i="5" s="1"/>
  <c r="B34" i="5"/>
  <c r="B35" i="5" s="1"/>
  <c r="G30" i="5"/>
  <c r="D30" i="5"/>
  <c r="G28" i="5"/>
  <c r="D28" i="5"/>
  <c r="F27" i="5"/>
  <c r="E27" i="5"/>
  <c r="C27" i="5"/>
  <c r="D27" i="5" s="1"/>
  <c r="B27" i="5"/>
  <c r="G26" i="5"/>
  <c r="D26" i="5"/>
  <c r="G25" i="5"/>
  <c r="D25" i="5"/>
  <c r="G23" i="5"/>
  <c r="D23" i="5"/>
  <c r="G21" i="5"/>
  <c r="D21" i="5"/>
  <c r="F20" i="5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D14" i="5"/>
  <c r="F13" i="5"/>
  <c r="G13" i="5" s="1"/>
  <c r="E13" i="5"/>
  <c r="C13" i="5"/>
  <c r="D13" i="5" s="1"/>
  <c r="B13" i="5"/>
  <c r="G12" i="5"/>
  <c r="D12" i="5"/>
  <c r="G11" i="5"/>
  <c r="D11" i="5"/>
  <c r="G9" i="5"/>
  <c r="D9" i="5"/>
  <c r="H30" i="4"/>
  <c r="H31" i="4" s="1"/>
  <c r="F30" i="4"/>
  <c r="G30" i="4" s="1"/>
  <c r="G31" i="4" s="1"/>
  <c r="E30" i="4"/>
  <c r="E31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C35" i="5" l="1"/>
  <c r="D35" i="5" s="1"/>
  <c r="D42" i="5"/>
  <c r="G50" i="5"/>
  <c r="G20" i="5"/>
  <c r="G42" i="5"/>
  <c r="D50" i="5"/>
  <c r="G34" i="5"/>
  <c r="G27" i="5"/>
  <c r="G35" i="5"/>
  <c r="F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<sst xmlns="http://schemas.openxmlformats.org/spreadsheetml/2006/main" count="155" uniqueCount="132">
  <si>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</si>
  <si>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</si>
  <si>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</si>
  <si>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</si>
  <si>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</si>
  <si>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</si>
  <si>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</si>
  <si>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</si>
  <si>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</si>
  <si>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</si>
  <si>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</si>
  <si>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</si>
  <si>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</si>
  <si>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</si>
  <si>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</si>
  <si>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</si>
  <si>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</si>
  <si>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</si>
  <si>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</si>
  <si>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</si>
  <si>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</si>
  <si>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</si>
  <si>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</si>
  <si>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</si>
  <si>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</si>
  <si>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</si>
  <si>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</si>
  <si>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</si>
  <si>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</si>
  <si>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</si>
  <si>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</si>
  <si>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</si>
  <si>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</si>
  <si>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</si>
  <si>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</si>
  <si>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</si>
  <si>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</si>
  <si>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</si>
  <si>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</si>
  <si>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</si>
  <si>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</si>
  <si>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</si>
  <si>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</si>
  <si>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</si>
  <si>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</si>
  <si>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</si>
  <si>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</si>
  <si>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</si>
  <si>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</si>
  <si>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</si>
  <si>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</si>
  <si>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</si>
  <si>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</si>
  <si>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</si>
  <si>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</si>
  <si>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</si>
  <si>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</si>
  <si>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</si>
  <si>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</si>
  <si>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</si>
  <si>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</si>
  <si>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</si>
  <si>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</si>
  <si>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</si>
  <si>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</si>
  <si>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</si>
  <si>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</si>
  <si>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</si>
  <si>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</si>
  <si>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</si>
  <si>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</si>
  <si>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</si>
  <si>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</si>
  <si>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</si>
  <si>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</si>
  <si>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</si>
  <si>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</si>
  <si>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</si>
  <si>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</si>
  <si>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</si>
  <si>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</si>
  <si>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</si>
  <si>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</si>
  <si>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</si>
  <si>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</si>
  <si>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</si>
  <si>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</si>
  <si>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</si>
  <si>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</si>
  <si>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</si>
  <si>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</si>
  <si>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</si>
  <si>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</si>
  <si>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</si>
  <si>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</si>
  <si>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</si>
  <si>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</si>
  <si>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</si>
  <si>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</si>
  <si>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</si>
  <si>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</si>
  <si>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</si>
  <si>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</si>
  <si>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</si>
  <si>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</si>
  <si>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März 2016</t>
  </si>
  <si>
    <t>Herausgegeben am: 11. Mai 2016</t>
  </si>
  <si>
    <t>Januar bis März 2016</t>
  </si>
  <si>
    <t>Januar bis März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</si>
  <si>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März 2016</t>
    </r>
  </si>
  <si>
    <t>März 
2016</t>
  </si>
  <si>
    <t>März 
2015</t>
  </si>
  <si>
    <t xml:space="preserve">Januar bis März </t>
  </si>
  <si>
    <t>Stand: März 2016</t>
  </si>
  <si>
    <t>Baugenehmigungen für Wohngebäude insgesamt 
ab März 2016</t>
  </si>
  <si>
    <t>März 2016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</si>
  <si>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</si>
  <si>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</si>
  <si>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</si>
  <si>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</si>
  <si>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</si>
  <si>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</si>
  <si>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</si>
  <si>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</si>
  <si>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</si>
  <si>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</si>
  <si>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</si>
  <si>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</si>
  <si>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2016</t>
  </si>
  <si>
    <t xml:space="preserve">© Statistisches Amt für Hamburg und Schleswig-Holstein, Hamburg 2016
Auszugsweise Vervielfältigung und Verbreitung mit Quellenangabe gestattet.         </t>
  </si>
  <si>
    <t>Kennziffer: F II 1 - m 3/16 SH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</si>
  <si>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März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</si>
</sst>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789</c:v>
                </c:pt>
                <c:pt idx="1">
                  <c:v>666</c:v>
                </c:pt>
                <c:pt idx="2">
                  <c:v>880</c:v>
                </c:pt>
                <c:pt idx="3">
                  <c:v>904</c:v>
                </c:pt>
                <c:pt idx="4">
                  <c:v>749</c:v>
                </c:pt>
                <c:pt idx="5">
                  <c:v>873</c:v>
                </c:pt>
                <c:pt idx="6">
                  <c:v>1089</c:v>
                </c:pt>
                <c:pt idx="7">
                  <c:v>740</c:v>
                </c:pt>
                <c:pt idx="8">
                  <c:v>608</c:v>
                </c:pt>
                <c:pt idx="9">
                  <c:v>1062</c:v>
                </c:pt>
                <c:pt idx="10">
                  <c:v>743</c:v>
                </c:pt>
                <c:pt idx="11">
                  <c:v>616</c:v>
                </c:pt>
                <c:pt idx="12">
                  <c:v>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1074</c:v>
                </c:pt>
                <c:pt idx="1">
                  <c:v>860</c:v>
                </c:pt>
                <c:pt idx="2">
                  <c:v>1300</c:v>
                </c:pt>
                <c:pt idx="3">
                  <c:v>1178</c:v>
                </c:pt>
                <c:pt idx="4">
                  <c:v>859</c:v>
                </c:pt>
                <c:pt idx="5">
                  <c:v>1057</c:v>
                </c:pt>
                <c:pt idx="6">
                  <c:v>1496</c:v>
                </c:pt>
                <c:pt idx="7">
                  <c:v>929</c:v>
                </c:pt>
                <c:pt idx="8">
                  <c:v>832</c:v>
                </c:pt>
                <c:pt idx="9">
                  <c:v>1902</c:v>
                </c:pt>
                <c:pt idx="10">
                  <c:v>1514</c:v>
                </c:pt>
                <c:pt idx="11">
                  <c:v>1041</c:v>
                </c:pt>
                <c:pt idx="12">
                  <c:v>1602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9314048"/>
        <c:axId val="69315584"/>
      </c:lineChart>
      <c:catAx>
        <c:axId val="69314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9315584"/>
        <c:crosses val="autoZero"/>
        <c:auto val="1"/>
        <c:lblAlgn val="ctr"/>
        <c:lblOffset val="100"/>
        <c:noMultiLvlLbl val="0"/>
      </c:catAx>
      <c:valAx>
        <c:axId val="6931558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93140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106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7" t="s">
        <v>11</v>
      </c>
      <c r="B15" s="96"/>
      <c r="C15" s="96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95" t="s">
        <v>12</v>
      </c>
      <c r="B17" s="96"/>
      <c r="C17" s="96"/>
      <c r="D17" s="14"/>
      <c r="E17" s="14"/>
      <c r="F17" s="14"/>
      <c r="G17" s="14"/>
    </row>
    <row r="18" spans="1:7" x14ac:dyDescent="0.2">
      <c r="A18" s="14" t="s">
        <v>13</v>
      </c>
      <c r="B18" s="98" t="s">
        <v>102</v>
      </c>
      <c r="C18" s="96"/>
      <c r="D18" s="14"/>
      <c r="E18" s="14"/>
      <c r="F18" s="14"/>
      <c r="G18" s="14"/>
    </row>
    <row r="19" spans="1:7" x14ac:dyDescent="0.2">
      <c r="A19" s="14" t="s">
        <v>14</v>
      </c>
      <c r="B19" s="99" t="s">
        <v>15</v>
      </c>
      <c r="C19" s="96"/>
      <c r="D19" s="96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7" t="s">
        <v>16</v>
      </c>
      <c r="B21" s="96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95" t="s">
        <v>18</v>
      </c>
      <c r="C23" s="96"/>
      <c r="D23" s="14"/>
      <c r="E23" s="14"/>
      <c r="F23" s="14"/>
      <c r="G23" s="14"/>
    </row>
    <row r="24" spans="1:7" x14ac:dyDescent="0.2">
      <c r="A24" s="14" t="s">
        <v>19</v>
      </c>
      <c r="B24" s="95" t="s">
        <v>20</v>
      </c>
      <c r="C24" s="96"/>
      <c r="D24" s="14"/>
      <c r="E24" s="14"/>
      <c r="F24" s="14"/>
      <c r="G24" s="14"/>
    </row>
    <row r="25" spans="1:7" x14ac:dyDescent="0.2">
      <c r="A25" s="14"/>
      <c r="B25" s="96" t="s">
        <v>21</v>
      </c>
      <c r="C25" s="96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8" t="s">
        <v>129</v>
      </c>
      <c r="B29" s="96"/>
      <c r="C29" s="96"/>
      <c r="D29" s="96"/>
      <c r="E29" s="96"/>
      <c r="F29" s="96"/>
      <c r="G29" s="96"/>
    </row>
    <row r="30" spans="1:7" s="80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4" t="s">
        <v>25</v>
      </c>
      <c r="B41" s="94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3/16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14</v>
      </c>
      <c r="C8" s="81">
        <v>3</v>
      </c>
      <c r="D8" s="81">
        <v>142</v>
      </c>
      <c r="E8" s="81">
        <v>4</v>
      </c>
      <c r="F8" s="81">
        <v>0</v>
      </c>
      <c r="G8" s="81">
        <f>E8+F8</f>
        <v>4</v>
      </c>
      <c r="H8" s="81">
        <v>137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39</v>
      </c>
      <c r="C9" s="81">
        <v>6</v>
      </c>
      <c r="D9" s="81">
        <v>21</v>
      </c>
      <c r="E9" s="81">
        <v>14</v>
      </c>
      <c r="F9" s="81">
        <v>0</v>
      </c>
      <c r="G9" s="81">
        <f>E9+F9</f>
        <v>14</v>
      </c>
      <c r="H9" s="81">
        <v>0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55</v>
      </c>
      <c r="C10" s="81">
        <v>6</v>
      </c>
      <c r="D10" s="81">
        <v>176</v>
      </c>
      <c r="E10" s="81">
        <v>15</v>
      </c>
      <c r="F10" s="81">
        <v>2</v>
      </c>
      <c r="G10" s="81">
        <f>E10+F10</f>
        <v>17</v>
      </c>
      <c r="H10" s="81">
        <v>158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7</v>
      </c>
      <c r="C11" s="81">
        <v>3</v>
      </c>
      <c r="D11" s="81">
        <v>25</v>
      </c>
      <c r="E11" s="81">
        <v>0</v>
      </c>
      <c r="F11" s="81">
        <v>0</v>
      </c>
      <c r="G11" s="81">
        <f>E11+F11</f>
        <v>0</v>
      </c>
      <c r="H11" s="81">
        <v>21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26</v>
      </c>
      <c r="C13" s="81">
        <v>16</v>
      </c>
      <c r="D13" s="81">
        <v>13</v>
      </c>
      <c r="E13" s="81">
        <v>12</v>
      </c>
      <c r="F13" s="81">
        <v>2</v>
      </c>
      <c r="G13" s="81">
        <f t="shared" ref="G13:G23" si="0">E13+F13</f>
        <v>14</v>
      </c>
      <c r="H13" s="81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78</v>
      </c>
      <c r="C14" s="81">
        <v>5</v>
      </c>
      <c r="D14" s="81">
        <v>149</v>
      </c>
      <c r="E14" s="81">
        <v>51</v>
      </c>
      <c r="F14" s="81">
        <v>10</v>
      </c>
      <c r="G14" s="81">
        <f t="shared" si="0"/>
        <v>61</v>
      </c>
      <c r="H14" s="81">
        <v>65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73</v>
      </c>
      <c r="C15" s="81">
        <v>26</v>
      </c>
      <c r="D15" s="81">
        <v>121</v>
      </c>
      <c r="E15" s="81">
        <v>35</v>
      </c>
      <c r="F15" s="81">
        <v>18</v>
      </c>
      <c r="G15" s="81">
        <f t="shared" si="0"/>
        <v>53</v>
      </c>
      <c r="H15" s="81">
        <v>46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55</v>
      </c>
      <c r="C16" s="81">
        <v>7</v>
      </c>
      <c r="D16" s="81">
        <v>82</v>
      </c>
      <c r="E16" s="81">
        <v>28</v>
      </c>
      <c r="F16" s="81">
        <v>10</v>
      </c>
      <c r="G16" s="81">
        <f t="shared" si="0"/>
        <v>38</v>
      </c>
      <c r="H16" s="81">
        <v>38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115</v>
      </c>
      <c r="C17" s="81">
        <v>18</v>
      </c>
      <c r="D17" s="81">
        <v>220</v>
      </c>
      <c r="E17" s="81">
        <v>82</v>
      </c>
      <c r="F17" s="81">
        <v>8</v>
      </c>
      <c r="G17" s="81">
        <f t="shared" si="0"/>
        <v>90</v>
      </c>
      <c r="H17" s="81">
        <v>106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19</v>
      </c>
      <c r="C18" s="81">
        <v>3</v>
      </c>
      <c r="D18" s="81">
        <v>28</v>
      </c>
      <c r="E18" s="81">
        <v>12</v>
      </c>
      <c r="F18" s="81">
        <v>2</v>
      </c>
      <c r="G18" s="81">
        <f t="shared" si="0"/>
        <v>14</v>
      </c>
      <c r="H18" s="81">
        <v>12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70</v>
      </c>
      <c r="C19" s="81">
        <v>21</v>
      </c>
      <c r="D19" s="81">
        <v>116</v>
      </c>
      <c r="E19" s="81">
        <v>48</v>
      </c>
      <c r="F19" s="81">
        <v>4</v>
      </c>
      <c r="G19" s="81">
        <f t="shared" si="0"/>
        <v>52</v>
      </c>
      <c r="H19" s="81">
        <v>57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122</v>
      </c>
      <c r="C20" s="81">
        <v>19</v>
      </c>
      <c r="D20" s="81">
        <v>158</v>
      </c>
      <c r="E20" s="81">
        <v>91</v>
      </c>
      <c r="F20" s="81">
        <v>8</v>
      </c>
      <c r="G20" s="81">
        <f t="shared" si="0"/>
        <v>99</v>
      </c>
      <c r="H20" s="81">
        <v>35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97</v>
      </c>
      <c r="C21" s="81">
        <v>10</v>
      </c>
      <c r="D21" s="81">
        <v>186</v>
      </c>
      <c r="E21" s="81">
        <v>62</v>
      </c>
      <c r="F21" s="81">
        <v>14</v>
      </c>
      <c r="G21" s="81">
        <f t="shared" si="0"/>
        <v>76</v>
      </c>
      <c r="H21" s="81">
        <v>113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5</v>
      </c>
      <c r="C22" s="81">
        <v>1</v>
      </c>
      <c r="D22" s="81">
        <v>39</v>
      </c>
      <c r="E22" s="81">
        <v>2</v>
      </c>
      <c r="F22" s="81">
        <v>0</v>
      </c>
      <c r="G22" s="81">
        <f t="shared" si="0"/>
        <v>2</v>
      </c>
      <c r="H22" s="81">
        <v>36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79</v>
      </c>
      <c r="C23" s="81">
        <v>12</v>
      </c>
      <c r="D23" s="81">
        <v>126</v>
      </c>
      <c r="E23" s="81">
        <v>38</v>
      </c>
      <c r="F23" s="81">
        <v>42</v>
      </c>
      <c r="G23" s="81">
        <f t="shared" si="0"/>
        <v>80</v>
      </c>
      <c r="H23" s="81">
        <v>43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854</v>
      </c>
      <c r="C25" s="81">
        <v>156</v>
      </c>
      <c r="D25" s="81">
        <v>1602</v>
      </c>
      <c r="E25" s="81">
        <v>494</v>
      </c>
      <c r="F25" s="81">
        <v>120</v>
      </c>
      <c r="G25" s="81">
        <f>E25+F25</f>
        <v>614</v>
      </c>
      <c r="H25" s="81">
        <v>867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107</v>
      </c>
      <c r="B27" s="81">
        <v>2213</v>
      </c>
      <c r="C27" s="81">
        <v>407</v>
      </c>
      <c r="D27" s="81">
        <v>4157</v>
      </c>
      <c r="E27" s="81">
        <v>1301</v>
      </c>
      <c r="F27" s="81">
        <v>314</v>
      </c>
      <c r="G27" s="81">
        <f>E27+F27</f>
        <v>1615</v>
      </c>
      <c r="H27" s="81">
        <v>2096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108</v>
      </c>
      <c r="B29" s="81">
        <v>1814</v>
      </c>
      <c r="C29" s="81">
        <v>371</v>
      </c>
      <c r="D29" s="81">
        <v>2601</v>
      </c>
      <c r="E29" s="81">
        <v>1096</v>
      </c>
      <c r="F29" s="81">
        <v>192</v>
      </c>
      <c r="G29" s="81">
        <f>E29+F29</f>
        <v>1288</v>
      </c>
      <c r="H29" s="81">
        <v>1117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399</v>
      </c>
      <c r="C30" s="81">
        <f>(C27)-(C29)</f>
        <v>36</v>
      </c>
      <c r="D30" s="81">
        <f>(D27)-(D29)</f>
        <v>1556</v>
      </c>
      <c r="E30" s="81">
        <f>(E27)-(E29)</f>
        <v>205</v>
      </c>
      <c r="F30" s="81">
        <f>(F27)-(F29)</f>
        <v>122</v>
      </c>
      <c r="G30" s="81">
        <f>E30+F30</f>
        <v>327</v>
      </c>
      <c r="H30" s="81">
        <f>(H27)-(H29)</f>
        <v>979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21.995589856670342</v>
      </c>
      <c r="C31" s="82">
        <f t="shared" si="1"/>
        <v>9.703504043126685</v>
      </c>
      <c r="D31" s="82">
        <f t="shared" si="1"/>
        <v>59.823144944252213</v>
      </c>
      <c r="E31" s="82">
        <f t="shared" si="1"/>
        <v>18.704379562043798</v>
      </c>
      <c r="F31" s="82">
        <f t="shared" si="1"/>
        <v>63.541666666666664</v>
      </c>
      <c r="G31" s="82">
        <f t="shared" si="1"/>
        <v>25.388198757763973</v>
      </c>
      <c r="H31" s="82">
        <f t="shared" si="1"/>
        <v>87.645478961504026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109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110</v>
      </c>
      <c r="C5" s="135" t="s">
        <v>111</v>
      </c>
      <c r="D5" s="138" t="s">
        <v>103</v>
      </c>
      <c r="E5" s="139" t="s">
        <v>112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2016</v>
      </c>
      <c r="F6" s="141">
        <v>2015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653</v>
      </c>
      <c r="C9" s="84">
        <v>549</v>
      </c>
      <c r="D9" s="85">
        <f>IF(AND(C9&gt;0,B9&gt;0),(B9/C9%)-100,"x  ")</f>
        <v>18.943533697632049</v>
      </c>
      <c r="E9" s="83">
        <v>1706</v>
      </c>
      <c r="F9" s="84">
        <v>1305</v>
      </c>
      <c r="G9" s="85">
        <f>IF(AND(F9&gt;0,E9&gt;0),(E9/F9%)-100,"x  ")</f>
        <v>30.727969348659002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494</v>
      </c>
      <c r="C11" s="84">
        <v>458</v>
      </c>
      <c r="D11" s="85">
        <f>IF(AND(C11&gt;0,B11&gt;0),(B11/C11%)-100,"x  ")</f>
        <v>7.8602620087336277</v>
      </c>
      <c r="E11" s="83">
        <v>1301</v>
      </c>
      <c r="F11" s="84">
        <v>1096</v>
      </c>
      <c r="G11" s="85">
        <f>IF(AND(F11&gt;0,E11&gt;0),(E11/F11%)-100,"x  ")</f>
        <v>18.704379562043783</v>
      </c>
      <c r="H11" s="50"/>
    </row>
    <row r="12" spans="1:26" hidden="1" x14ac:dyDescent="0.2">
      <c r="A12" s="56" t="s">
        <v>77</v>
      </c>
      <c r="B12" s="83">
        <v>60</v>
      </c>
      <c r="C12" s="84">
        <v>40</v>
      </c>
      <c r="D12" s="85">
        <f>IF(AND(C12&gt;0,B12&gt;0),(B12/C12%)-100,"x  ")</f>
        <v>50</v>
      </c>
      <c r="E12" s="83">
        <v>157</v>
      </c>
      <c r="F12" s="84">
        <v>96</v>
      </c>
      <c r="G12" s="85">
        <f>IF(AND(F12&gt;0,E12&gt;0),(E12/F12%)-100,"x  ")</f>
        <v>63.541666666666686</v>
      </c>
      <c r="H12" s="50"/>
    </row>
    <row r="13" spans="1:26" x14ac:dyDescent="0.2">
      <c r="A13" s="56" t="s">
        <v>78</v>
      </c>
      <c r="B13" s="83">
        <f>(B11)+(B12)</f>
        <v>554</v>
      </c>
      <c r="C13" s="84">
        <f>(C11)+(C12)</f>
        <v>498</v>
      </c>
      <c r="D13" s="85">
        <f>IF(AND(C13&gt;0,B13&gt;0),(B13/C13%)-100,"x  ")</f>
        <v>11.244979919678698</v>
      </c>
      <c r="E13" s="83">
        <f>(E11)+(E12)</f>
        <v>1458</v>
      </c>
      <c r="F13" s="84">
        <f>(F11)+(F12)</f>
        <v>1192</v>
      </c>
      <c r="G13" s="85">
        <f>IF(AND(F13&gt;0,E13&gt;0),(E13/F13%)-100,"x  ")</f>
        <v>22.31543624161074</v>
      </c>
      <c r="H13" s="57"/>
    </row>
    <row r="14" spans="1:26" x14ac:dyDescent="0.2">
      <c r="A14" s="56" t="s">
        <v>79</v>
      </c>
      <c r="B14" s="83">
        <v>99</v>
      </c>
      <c r="C14" s="84">
        <v>51</v>
      </c>
      <c r="D14" s="85">
        <f>IF(AND(C14&gt;0,B14&gt;0),(B14/C14%)-100,"x  ")</f>
        <v>94.117647058823536</v>
      </c>
      <c r="E14" s="83">
        <v>248</v>
      </c>
      <c r="F14" s="84">
        <v>113</v>
      </c>
      <c r="G14" s="85">
        <f>IF(AND(F14&gt;0,E14&gt;0),(E14/F14%)-100,"x  ")</f>
        <v>119.46902654867259</v>
      </c>
      <c r="H14" s="58"/>
    </row>
    <row r="15" spans="1:26" x14ac:dyDescent="0.2">
      <c r="A15" s="56" t="s">
        <v>80</v>
      </c>
      <c r="B15" s="83">
        <v>35</v>
      </c>
      <c r="C15" s="84">
        <v>27</v>
      </c>
      <c r="D15" s="85">
        <f>IF(AND(C15&gt;0,B15&gt;0),(B15/C15%)-100,"x  ")</f>
        <v>29.629629629629619</v>
      </c>
      <c r="E15" s="83">
        <v>104</v>
      </c>
      <c r="F15" s="84">
        <v>64</v>
      </c>
      <c r="G15" s="85">
        <f>IF(AND(F15&gt;0,E15&gt;0),(E15/F15%)-100,"x  ")</f>
        <v>62.5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750.54100000000005</v>
      </c>
      <c r="C17" s="86">
        <v>541.42200000000003</v>
      </c>
      <c r="D17" s="85">
        <f>IF(AND(C17&gt;0,B17&gt;0),(B17/C17%)-100,"x  ")</f>
        <v>38.624030792985877</v>
      </c>
      <c r="E17" s="83">
        <v>1879.279</v>
      </c>
      <c r="F17" s="84">
        <v>1261.0340000000001</v>
      </c>
      <c r="G17" s="85">
        <f>IF(AND(F17&gt;0,E17&gt;0),(E17/F17%)-100,"x  ")</f>
        <v>49.026830363019542</v>
      </c>
      <c r="H17" s="50"/>
    </row>
    <row r="18" spans="1:8" hidden="1" x14ac:dyDescent="0.2">
      <c r="A18" s="61" t="s">
        <v>82</v>
      </c>
      <c r="B18" s="86">
        <v>334.86700000000002</v>
      </c>
      <c r="C18" s="86">
        <v>309.13499999999999</v>
      </c>
      <c r="D18" s="85">
        <f>IF(AND(C18&gt;0,B18&gt;0),(B18/C18%)-100,"x  ")</f>
        <v>8.3238714477493829</v>
      </c>
      <c r="E18" s="83">
        <v>891.46199999999999</v>
      </c>
      <c r="F18" s="84">
        <v>736.73199999999997</v>
      </c>
      <c r="G18" s="85">
        <f>IF(AND(F18&gt;0,E18&gt;0),(E18/F18%)-100,"x  ")</f>
        <v>21.002209758772537</v>
      </c>
      <c r="H18" s="50"/>
    </row>
    <row r="19" spans="1:8" hidden="1" x14ac:dyDescent="0.2">
      <c r="A19" s="61" t="s">
        <v>83</v>
      </c>
      <c r="B19" s="86">
        <v>62.170999999999999</v>
      </c>
      <c r="C19" s="86">
        <v>40.534999999999997</v>
      </c>
      <c r="D19" s="85">
        <f>IF(AND(C19&gt;0,B19&gt;0),(B19/C19%)-100,"x  ")</f>
        <v>53.376094732946825</v>
      </c>
      <c r="E19" s="83">
        <v>157.77799999999999</v>
      </c>
      <c r="F19" s="84">
        <v>95.512</v>
      </c>
      <c r="G19" s="85">
        <f>IF(AND(F19&gt;0,E19&gt;0),(E19/F19%)-100,"x  ")</f>
        <v>65.191808359159069</v>
      </c>
      <c r="H19" s="50"/>
    </row>
    <row r="20" spans="1:8" x14ac:dyDescent="0.2">
      <c r="A20" s="61" t="s">
        <v>84</v>
      </c>
      <c r="B20" s="87">
        <f>(B18)+(B19)</f>
        <v>397.03800000000001</v>
      </c>
      <c r="C20" s="87">
        <f>(C18)+(C19)</f>
        <v>349.66999999999996</v>
      </c>
      <c r="D20" s="85">
        <f>IF(AND(C20&gt;0,B20&gt;0),(B20/C20%)-100,"x  ")</f>
        <v>13.54648668744818</v>
      </c>
      <c r="E20" s="83">
        <f>(E18)+(E19)</f>
        <v>1049.24</v>
      </c>
      <c r="F20" s="84">
        <f>(F18)+(F19)</f>
        <v>832.24399999999991</v>
      </c>
      <c r="G20" s="85">
        <f>IF(AND(F20&gt;0,E20&gt;0),(E20/F20%)-100,"x  ")</f>
        <v>26.0736034143833</v>
      </c>
      <c r="H20" s="57"/>
    </row>
    <row r="21" spans="1:8" x14ac:dyDescent="0.2">
      <c r="A21" s="61" t="s">
        <v>85</v>
      </c>
      <c r="B21" s="86">
        <v>353.50299999999999</v>
      </c>
      <c r="C21" s="86">
        <v>191.75200000000001</v>
      </c>
      <c r="D21" s="85">
        <f>IF(AND(C21&gt;0,B21&gt;0),(B21/C21%)-100,"x  ")</f>
        <v>84.354270098877691</v>
      </c>
      <c r="E21" s="83">
        <v>830.03899999999999</v>
      </c>
      <c r="F21" s="84">
        <v>428.79</v>
      </c>
      <c r="G21" s="85">
        <f>IF(AND(F21&gt;0,E21&gt;0),(E21/F21%)-100,"x  ")</f>
        <v>93.577042375055356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217.191</v>
      </c>
      <c r="C23" s="86">
        <v>146.15299999999999</v>
      </c>
      <c r="D23" s="85">
        <f>IF(AND(C23&gt;0,B23&gt;0),(B23/C23%)-100,"x  ")</f>
        <v>48.605228767113914</v>
      </c>
      <c r="E23" s="83">
        <v>533.673</v>
      </c>
      <c r="F23" s="84">
        <v>329.12599999999998</v>
      </c>
      <c r="G23" s="85">
        <f>IF(AND(F23&gt;0,E23&gt;0),(E23/F23%)-100,"x  ")</f>
        <v>62.148538857458846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94.938999999999993</v>
      </c>
      <c r="C25" s="86">
        <v>83.283000000000001</v>
      </c>
      <c r="D25" s="85">
        <f>IF(AND(C25&gt;0,B25&gt;0),(B25/C25%)-100,"x  ")</f>
        <v>13.99565337463828</v>
      </c>
      <c r="E25" s="83">
        <v>248.279</v>
      </c>
      <c r="F25" s="84">
        <v>194.36799999999999</v>
      </c>
      <c r="G25" s="85">
        <f>IF(AND(F25&gt;0,E25&gt;0),(E25/F25%)-100,"x  ")</f>
        <v>27.736561573921648</v>
      </c>
      <c r="H25" s="50"/>
    </row>
    <row r="26" spans="1:8" hidden="1" x14ac:dyDescent="0.2">
      <c r="A26" s="61" t="s">
        <v>89</v>
      </c>
      <c r="B26" s="86">
        <v>17.558</v>
      </c>
      <c r="C26" s="86">
        <v>10.041</v>
      </c>
      <c r="D26" s="85">
        <f>IF(AND(C26&gt;0,B26&gt;0),(B26/C26%)-100,"x  ")</f>
        <v>74.86306144806295</v>
      </c>
      <c r="E26" s="83">
        <v>42.822000000000003</v>
      </c>
      <c r="F26" s="84">
        <v>26.488</v>
      </c>
      <c r="G26" s="85">
        <f>IF(AND(F26&gt;0,E26&gt;0),(E26/F26%)-100,"x  ")</f>
        <v>61.665659921473889</v>
      </c>
      <c r="H26" s="50"/>
    </row>
    <row r="27" spans="1:8" x14ac:dyDescent="0.2">
      <c r="A27" s="56" t="s">
        <v>78</v>
      </c>
      <c r="B27" s="86">
        <f>(B25)+(B26)</f>
        <v>112.49699999999999</v>
      </c>
      <c r="C27" s="86">
        <f>(C25)+(C26)</f>
        <v>93.323999999999998</v>
      </c>
      <c r="D27" s="85">
        <f>IF(AND(C27&gt;0,B27&gt;0),(B27/C27%)-100,"x  ")</f>
        <v>20.544554455445535</v>
      </c>
      <c r="E27" s="83">
        <f>(E25)+(E26)</f>
        <v>291.101</v>
      </c>
      <c r="F27" s="84">
        <f>(F25)+(F26)</f>
        <v>220.85599999999999</v>
      </c>
      <c r="G27" s="85">
        <f>IF(AND(F27&gt;0,E27&gt;0),(E27/F27%)-100,"x  ")</f>
        <v>31.805792009273006</v>
      </c>
      <c r="H27" s="57"/>
    </row>
    <row r="28" spans="1:8" x14ac:dyDescent="0.2">
      <c r="A28" s="56" t="s">
        <v>79</v>
      </c>
      <c r="B28" s="86">
        <v>104.694</v>
      </c>
      <c r="C28" s="86">
        <v>52.829000000000001</v>
      </c>
      <c r="D28" s="85">
        <f>IF(AND(C28&gt;0,B28&gt;0),(B28/C28%)-100,"x  ")</f>
        <v>98.175244657290506</v>
      </c>
      <c r="E28" s="83">
        <v>242.572</v>
      </c>
      <c r="F28" s="84">
        <v>108.27</v>
      </c>
      <c r="G28" s="85">
        <f>IF(AND(F28&gt;0,E28&gt;0),(E28/F28%)-100,"x  ")</f>
        <v>124.04359471691143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1481</v>
      </c>
      <c r="C30" s="86">
        <v>997</v>
      </c>
      <c r="D30" s="85">
        <f>IF(AND(C30&gt;0,B30&gt;0),(B30/C30%)-100,"x  ")</f>
        <v>48.545636910732185</v>
      </c>
      <c r="E30" s="83">
        <v>3711</v>
      </c>
      <c r="F30" s="84">
        <v>2405</v>
      </c>
      <c r="G30" s="85">
        <f>IF(AND(F30&gt;0,E30&gt;0),(E30/F30%)-100,"x  ")</f>
        <v>54.303534303534292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614</v>
      </c>
      <c r="C34" s="86">
        <f>C11+(C12*2)</f>
        <v>538</v>
      </c>
      <c r="D34" s="85">
        <f>IF(AND(C34&gt;0,B34&gt;0),(B34/C34%)-100,"x  ")</f>
        <v>14.126394052044617</v>
      </c>
      <c r="E34" s="83">
        <f>E11+(E12*2)</f>
        <v>1615</v>
      </c>
      <c r="F34" s="84">
        <f>F11+(F12*2)</f>
        <v>1288</v>
      </c>
      <c r="G34" s="85">
        <f>IF(AND(F34&gt;0,E34&gt;0),(E34/F34%)-100,"x  ")</f>
        <v>25.388198757763973</v>
      </c>
      <c r="H34" s="57"/>
    </row>
    <row r="35" spans="1:8" x14ac:dyDescent="0.2">
      <c r="A35" s="68" t="s">
        <v>92</v>
      </c>
      <c r="B35" s="86">
        <f>(B30)-(B34)</f>
        <v>867</v>
      </c>
      <c r="C35" s="86">
        <f>(C30)-(C34)</f>
        <v>459</v>
      </c>
      <c r="D35" s="85">
        <f>IF(AND(C35&gt;0,B35&gt;0),(B35/C35%)-100,"x  ")</f>
        <v>88.888888888888886</v>
      </c>
      <c r="E35" s="83">
        <f>(E30)-(E34)</f>
        <v>2096</v>
      </c>
      <c r="F35" s="84">
        <f>(F30)-(F34)</f>
        <v>1117</v>
      </c>
      <c r="G35" s="85">
        <f>IF(AND(F35&gt;0,E35&gt;0),(E35/F35%)-100,"x  ")</f>
        <v>87.64547896150404</v>
      </c>
      <c r="H35" s="58"/>
    </row>
    <row r="36" spans="1:8" x14ac:dyDescent="0.2">
      <c r="A36" s="56" t="s">
        <v>93</v>
      </c>
      <c r="B36" s="86">
        <v>313</v>
      </c>
      <c r="C36" s="86">
        <v>177</v>
      </c>
      <c r="D36" s="85">
        <f>IF(AND(C36&gt;0,B36&gt;0),(B36/C36%)-100,"x  ")</f>
        <v>76.83615819209038</v>
      </c>
      <c r="E36" s="83">
        <v>775</v>
      </c>
      <c r="F36" s="84">
        <v>390</v>
      </c>
      <c r="G36" s="85">
        <f>IF(AND(F36&gt;0,E36&gt;0),(E36/F36%)-100,"x  ")</f>
        <v>98.71794871794873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141.53800000000001</v>
      </c>
      <c r="C38" s="87">
        <v>98.698999999999998</v>
      </c>
      <c r="D38" s="85">
        <f>IF(AND(C38&gt;0,B38&gt;0),(B38/C38%)-100,"x  ")</f>
        <v>43.403681901539017</v>
      </c>
      <c r="E38" s="83">
        <v>353.42</v>
      </c>
      <c r="F38" s="84">
        <v>234.56899999999999</v>
      </c>
      <c r="G38" s="85">
        <f>IF(AND(F38&gt;0,E38&gt;0),(E38/F38%)-100,"x  ")</f>
        <v>50.667820555998475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63.003999999999998</v>
      </c>
      <c r="C40" s="86">
        <v>57.908000000000001</v>
      </c>
      <c r="D40" s="85">
        <f>IF(AND(C40&gt;0,B40&gt;0),(B40/C40%)-100,"x  ")</f>
        <v>8.8001657802030735</v>
      </c>
      <c r="E40" s="83">
        <v>165.946</v>
      </c>
      <c r="F40" s="84">
        <v>137.63900000000001</v>
      </c>
      <c r="G40" s="85">
        <f>IF(AND(F40&gt;0,E40&gt;0),(E40/F40%)-100,"x  ")</f>
        <v>20.566118614636835</v>
      </c>
      <c r="H40" s="50"/>
    </row>
    <row r="41" spans="1:8" hidden="1" x14ac:dyDescent="0.2">
      <c r="A41" s="61" t="s">
        <v>89</v>
      </c>
      <c r="B41" s="86">
        <v>12.509</v>
      </c>
      <c r="C41" s="86">
        <v>7.6619999999999999</v>
      </c>
      <c r="D41" s="85">
        <f>IF(AND(C41&gt;0,B41&gt;0),(B41/C41%)-100,"x  ")</f>
        <v>63.260245366744982</v>
      </c>
      <c r="E41" s="83">
        <v>31.228000000000002</v>
      </c>
      <c r="F41" s="84">
        <v>18.241</v>
      </c>
      <c r="G41" s="85">
        <f>IF(AND(F41&gt;0,E41&gt;0),(E41/F41%)-100,"x  ")</f>
        <v>71.19675456389453</v>
      </c>
      <c r="H41" s="50"/>
    </row>
    <row r="42" spans="1:8" x14ac:dyDescent="0.2">
      <c r="A42" s="56" t="s">
        <v>91</v>
      </c>
      <c r="B42" s="87">
        <f>(B40)+(B41)</f>
        <v>75.513000000000005</v>
      </c>
      <c r="C42" s="87">
        <f>(C40)+(C41)</f>
        <v>65.570000000000007</v>
      </c>
      <c r="D42" s="85">
        <f>IF(AND(C42&gt;0,B42&gt;0),(B42/C42%)-100,"x  ")</f>
        <v>15.163946926948299</v>
      </c>
      <c r="E42" s="83">
        <f>(E40)+(E41)</f>
        <v>197.17400000000001</v>
      </c>
      <c r="F42" s="84">
        <f>(F40)+(F41)</f>
        <v>155.88</v>
      </c>
      <c r="G42" s="85">
        <f>IF(AND(F42&gt;0,E42&gt;0),(E42/F42%)-100,"x  ")</f>
        <v>26.490890428534783</v>
      </c>
      <c r="H42" s="57"/>
    </row>
    <row r="43" spans="1:8" x14ac:dyDescent="0.2">
      <c r="A43" s="68" t="s">
        <v>92</v>
      </c>
      <c r="B43" s="86">
        <v>66.025000000000006</v>
      </c>
      <c r="C43" s="86">
        <v>33.128999999999998</v>
      </c>
      <c r="D43" s="85">
        <f>IF(AND(C43&gt;0,B43&gt;0),(B43/C43%)-100,"x  ")</f>
        <v>99.296688701741715</v>
      </c>
      <c r="E43" s="83">
        <v>156.24600000000001</v>
      </c>
      <c r="F43" s="84">
        <v>78.688999999999993</v>
      </c>
      <c r="G43" s="85">
        <f>IF(AND(F43&gt;0,E43&gt;0),(E43/F43%)-100,"x  ")</f>
        <v>98.561425358055146</v>
      </c>
      <c r="H43" s="50"/>
    </row>
    <row r="44" spans="1:8" x14ac:dyDescent="0.2">
      <c r="A44" s="56" t="s">
        <v>93</v>
      </c>
      <c r="B44" s="86">
        <v>29.925999999999998</v>
      </c>
      <c r="C44" s="86">
        <v>15.217000000000001</v>
      </c>
      <c r="D44" s="85">
        <f>IF(AND(C44&gt;0,B44&gt;0),(B44/C44%)-100,"x  ")</f>
        <v>96.6616284418742</v>
      </c>
      <c r="E44" s="83">
        <v>65.066000000000003</v>
      </c>
      <c r="F44" s="84">
        <v>32.386000000000003</v>
      </c>
      <c r="G44" s="85">
        <f>IF(AND(F44&gt;0,E44&gt;0),(E44/F44%)-100,"x  ")</f>
        <v>100.90779966652255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6051</v>
      </c>
      <c r="C46" s="87">
        <v>4184</v>
      </c>
      <c r="D46" s="85">
        <f>IF(AND(C46&gt;0,B46&gt;0),(B46/C46%)-100,"x  ")</f>
        <v>44.622370936902485</v>
      </c>
      <c r="E46" s="83">
        <v>14641</v>
      </c>
      <c r="F46" s="84">
        <v>10003</v>
      </c>
      <c r="G46" s="85">
        <f>IF(AND(F46&gt;0,E46&gt;0),(E46/F46%)-100,"x  ")</f>
        <v>46.366090172948105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2635</v>
      </c>
      <c r="C48" s="86">
        <v>2441</v>
      </c>
      <c r="D48" s="85">
        <f>IF(AND(C48&gt;0,B48&gt;0),(B48/C48%)-100,"x  ")</f>
        <v>7.9475624743957383</v>
      </c>
      <c r="E48" s="83">
        <v>6816</v>
      </c>
      <c r="F48" s="84">
        <v>5812</v>
      </c>
      <c r="G48" s="85">
        <f>IF(AND(F48&gt;0,E48&gt;0),(E48/F48%)-100,"x  ")</f>
        <v>17.274604267033723</v>
      </c>
      <c r="H48" s="50"/>
    </row>
    <row r="49" spans="1:8" hidden="1" x14ac:dyDescent="0.2">
      <c r="A49" s="61" t="s">
        <v>89</v>
      </c>
      <c r="B49" s="86">
        <v>530</v>
      </c>
      <c r="C49" s="86">
        <v>323</v>
      </c>
      <c r="D49" s="85">
        <f>IF(AND(C49&gt;0,B49&gt;0),(B49/C49%)-100,"x  ")</f>
        <v>64.086687306501545</v>
      </c>
      <c r="E49" s="83">
        <v>1303</v>
      </c>
      <c r="F49" s="84">
        <v>800</v>
      </c>
      <c r="G49" s="85">
        <f>IF(AND(F49&gt;0,E49&gt;0),(E49/F49%)-100,"x  ")</f>
        <v>62.875</v>
      </c>
      <c r="H49" s="50"/>
    </row>
    <row r="50" spans="1:8" x14ac:dyDescent="0.2">
      <c r="A50" s="56" t="s">
        <v>91</v>
      </c>
      <c r="B50" s="86">
        <f>(B48)+(B49)</f>
        <v>3165</v>
      </c>
      <c r="C50" s="86">
        <f>(C48)+(C49)</f>
        <v>2764</v>
      </c>
      <c r="D50" s="85">
        <f>IF(AND(C50&gt;0,B50&gt;0),(B50/C50%)-100,"x  ")</f>
        <v>14.507959479015923</v>
      </c>
      <c r="E50" s="83">
        <f>(E48)+(E49)</f>
        <v>8119</v>
      </c>
      <c r="F50" s="84">
        <f>(F48)+(F49)</f>
        <v>6612</v>
      </c>
      <c r="G50" s="85">
        <f>IF(AND(F50&gt;0,E50&gt;0),(E50/F50%)-100,"x  ")</f>
        <v>22.791893526920745</v>
      </c>
      <c r="H50" s="57"/>
    </row>
    <row r="51" spans="1:8" x14ac:dyDescent="0.2">
      <c r="A51" s="68" t="s">
        <v>92</v>
      </c>
      <c r="B51" s="86">
        <v>2886</v>
      </c>
      <c r="C51" s="86">
        <v>1420</v>
      </c>
      <c r="D51" s="85">
        <f>IF(AND(C51&gt;0,B51&gt;0),(B51/C51%)-100,"x  ")</f>
        <v>103.23943661971833</v>
      </c>
      <c r="E51" s="83">
        <v>6522</v>
      </c>
      <c r="F51" s="84">
        <v>3391</v>
      </c>
      <c r="G51" s="85">
        <f>IF(AND(F51&gt;0,E51&gt;0),(E51/F51%)-100,"x  ")</f>
        <v>92.332645237393109</v>
      </c>
      <c r="H51" s="50"/>
    </row>
    <row r="52" spans="1:8" x14ac:dyDescent="0.2">
      <c r="A52" s="69" t="s">
        <v>93</v>
      </c>
      <c r="B52" s="88">
        <v>1268</v>
      </c>
      <c r="C52" s="88">
        <v>539</v>
      </c>
      <c r="D52" s="89">
        <f>IF(AND(C52&gt;0,B52&gt;0),(B52/C52%)-100,"x  ")</f>
        <v>135.2504638218924</v>
      </c>
      <c r="E52" s="90">
        <v>2707</v>
      </c>
      <c r="F52" s="91">
        <v>1256</v>
      </c>
      <c r="G52" s="89">
        <f>IF(AND(F52&gt;0,E52&gt;0),(E52/F52%)-100,"x  ")</f>
        <v>115.52547770700636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113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114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115</v>
      </c>
    </row>
    <row r="3" spans="1:26" x14ac:dyDescent="0.2">
      <c r="A3" s="73"/>
      <c r="B3" s="27" t="s">
        <v>116</v>
      </c>
      <c r="C3" s="27" t="s">
        <v>117</v>
      </c>
      <c r="D3" s="27" t="s">
        <v>118</v>
      </c>
      <c r="E3" s="27" t="s">
        <v>119</v>
      </c>
      <c r="F3" s="28" t="s">
        <v>120</v>
      </c>
      <c r="G3" s="28" t="s">
        <v>121</v>
      </c>
      <c r="H3" s="29" t="s">
        <v>122</v>
      </c>
      <c r="I3" s="28" t="s">
        <v>123</v>
      </c>
      <c r="J3" s="28" t="s">
        <v>124</v>
      </c>
      <c r="K3" s="28" t="s">
        <v>125</v>
      </c>
      <c r="L3" s="28" t="s">
        <v>126</v>
      </c>
      <c r="M3" s="28" t="s">
        <v>127</v>
      </c>
      <c r="N3" s="28" t="s">
        <v>116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789</v>
      </c>
      <c r="C7" s="77">
        <v>666</v>
      </c>
      <c r="D7" s="77">
        <v>880</v>
      </c>
      <c r="E7" s="77">
        <v>904</v>
      </c>
      <c r="F7" s="77">
        <v>749</v>
      </c>
      <c r="G7" s="77">
        <v>873</v>
      </c>
      <c r="H7" s="77">
        <v>1089</v>
      </c>
      <c r="I7" s="77">
        <v>740</v>
      </c>
      <c r="J7" s="77">
        <v>608</v>
      </c>
      <c r="K7" s="77">
        <v>1062</v>
      </c>
      <c r="L7" s="77">
        <v>743</v>
      </c>
      <c r="M7" s="78">
        <v>616</v>
      </c>
      <c r="N7" s="77">
        <v>854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128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1074</v>
      </c>
      <c r="C11" s="77">
        <v>860</v>
      </c>
      <c r="D11" s="77">
        <v>1300</v>
      </c>
      <c r="E11" s="77">
        <v>1178</v>
      </c>
      <c r="F11" s="77">
        <v>859</v>
      </c>
      <c r="G11" s="77">
        <v>1057</v>
      </c>
      <c r="H11" s="77">
        <v>1496</v>
      </c>
      <c r="I11" s="77">
        <v>929</v>
      </c>
      <c r="J11" s="77">
        <v>832</v>
      </c>
      <c r="K11" s="77">
        <v>1902</v>
      </c>
      <c r="L11" s="77">
        <v>1514</v>
      </c>
      <c r="M11" s="78">
        <v>1041</v>
      </c>
      <c r="N11" s="77">
        <v>1602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3/16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2016-05-11T08:03:36Z</cp:lastPrinted>
  <dcterms:created xsi:type="dcterms:W3CDTF">2014-04-03T08:37:47Z</dcterms:created>
  <dcterms:modified xsi:type="dcterms:W3CDTF">2016-05-11T08:20:10Z</dcterms:modified>
  <cp:category>LIS-Bericht</cp:category>
</cp:coreProperties>
</file>