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G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13" i="5" l="1"/>
  <c r="G20" i="5"/>
  <c r="G27" i="5"/>
  <c r="G34" i="5"/>
  <c r="G42" i="5"/>
  <c r="D50" i="5"/>
  <c r="G13" i="5"/>
  <c r="D20" i="5"/>
  <c r="D35" i="5"/>
  <c r="D42" i="5"/>
  <c r="G50" i="5"/>
  <c r="D27" i="5"/>
  <c r="D34" i="5"/>
  <c r="F35" i="5"/>
  <c r="G35" i="5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<sst xmlns="http://schemas.openxmlformats.org/spreadsheetml/2006/main" count="155" uniqueCount="132">
  <si>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</si>
  <si>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</si>
  <si>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</si>
  <si>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</si>
  <si>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</si>
  <si>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</si>
  <si>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</si>
  <si>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</si>
  <si>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</si>
  <si>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</si>
  <si>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</si>
  <si>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</si>
  <si>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</si>
  <si>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</si>
  <si>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</si>
  <si>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</si>
  <si>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</si>
  <si>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</si>
  <si>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</si>
  <si>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</si>
  <si>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</si>
  <si>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</si>
  <si>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</si>
  <si>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</si>
  <si>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</si>
  <si>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</si>
  <si>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</si>
  <si>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</si>
  <si>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</si>
  <si>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</si>
  <si>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</si>
  <si>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</si>
  <si>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</si>
  <si>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</si>
  <si>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</si>
  <si>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</si>
  <si>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</si>
  <si>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</si>
  <si>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</si>
  <si>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</si>
  <si>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</si>
  <si>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</si>
  <si>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</si>
  <si>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</si>
  <si>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</si>
  <si>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</si>
  <si>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</si>
  <si>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</si>
  <si>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</si>
  <si>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</si>
  <si>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</si>
  <si>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</si>
  <si>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</si>
  <si>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</si>
  <si>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</si>
  <si>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</si>
  <si>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</si>
  <si>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</si>
  <si>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</si>
  <si>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</si>
  <si>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</si>
  <si>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</si>
  <si>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</si>
  <si>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</si>
  <si>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</si>
  <si>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</si>
  <si>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</si>
  <si>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</si>
  <si>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</si>
  <si>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</si>
  <si>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</si>
  <si>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</si>
  <si>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</si>
  <si>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</si>
  <si>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</si>
  <si>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</si>
  <si>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</si>
  <si>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</si>
  <si>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</si>
  <si>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</si>
  <si>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</si>
  <si>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</si>
  <si>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</si>
  <si>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</si>
  <si>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</si>
  <si>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</si>
  <si>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</si>
  <si>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</si>
  <si>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</si>
  <si>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</si>
  <si>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</si>
  <si>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</si>
  <si>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</si>
  <si>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</si>
  <si>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</si>
  <si>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</si>
  <si>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</si>
  <si>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</si>
  <si>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</si>
  <si>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</si>
  <si>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</si>
  <si>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</si>
  <si>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</si>
  <si>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</si>
  <si>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</si>
  <si>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März 2017</t>
  </si>
  <si>
    <t>Januar bis März 2017</t>
  </si>
  <si>
    <t>Januar bis März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</si>
  <si>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2017</t>
    </r>
  </si>
  <si>
    <t>März 
2017</t>
  </si>
  <si>
    <t>März 
2016</t>
  </si>
  <si>
    <t xml:space="preserve">Januar bis März </t>
  </si>
  <si>
    <t>Stand: März 2017</t>
  </si>
  <si>
    <t>Baugenehmigungen für Wohngebäude insgesamt 
ab März 2017</t>
  </si>
  <si>
    <t>März 2017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</si>
  <si>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</si>
  <si>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</si>
  <si>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</si>
  <si>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</si>
  <si>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</si>
  <si>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</si>
  <si>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</si>
  <si>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</si>
  <si>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</si>
  <si>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</si>
  <si>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</si>
  <si>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</si>
  <si>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2017</t>
  </si>
  <si>
    <t xml:space="preserve">© Statistisches Amt für Hamburg und Schleswig-Holstein, Hamburg 2017
Auszugsweise Vervielfältigung und Verbreitung mit Quellenangabe gestattet.         </t>
  </si>
  <si>
    <t>Kennziffer: F II 1 - m 3/17 SH</t>
  </si>
  <si>
    <t>Herausgegeben am: 15. Mai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</si>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</sst>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854</c:v>
                </c:pt>
                <c:pt idx="1">
                  <c:v>940</c:v>
                </c:pt>
                <c:pt idx="2">
                  <c:v>754</c:v>
                </c:pt>
                <c:pt idx="3">
                  <c:v>963</c:v>
                </c:pt>
                <c:pt idx="4">
                  <c:v>884</c:v>
                </c:pt>
                <c:pt idx="5">
                  <c:v>589</c:v>
                </c:pt>
                <c:pt idx="6">
                  <c:v>664</c:v>
                </c:pt>
                <c:pt idx="7">
                  <c:v>664</c:v>
                </c:pt>
                <c:pt idx="8">
                  <c:v>656</c:v>
                </c:pt>
                <c:pt idx="9">
                  <c:v>883</c:v>
                </c:pt>
                <c:pt idx="10">
                  <c:v>585</c:v>
                </c:pt>
                <c:pt idx="11">
                  <c:v>529</c:v>
                </c:pt>
                <c:pt idx="12">
                  <c:v>639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1602</c:v>
                </c:pt>
                <c:pt idx="1">
                  <c:v>1581</c:v>
                </c:pt>
                <c:pt idx="2">
                  <c:v>1122</c:v>
                </c:pt>
                <c:pt idx="3">
                  <c:v>1653</c:v>
                </c:pt>
                <c:pt idx="4">
                  <c:v>1531</c:v>
                </c:pt>
                <c:pt idx="5">
                  <c:v>806</c:v>
                </c:pt>
                <c:pt idx="6">
                  <c:v>1114</c:v>
                </c:pt>
                <c:pt idx="7">
                  <c:v>1299</c:v>
                </c:pt>
                <c:pt idx="8">
                  <c:v>1260</c:v>
                </c:pt>
                <c:pt idx="9">
                  <c:v>1701</c:v>
                </c:pt>
                <c:pt idx="10">
                  <c:v>1399</c:v>
                </c:pt>
                <c:pt idx="11">
                  <c:v>1090</c:v>
                </c:pt>
                <c:pt idx="12">
                  <c:v>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644864"/>
        <c:axId val="92646400"/>
      </c:lineChart>
      <c:catAx>
        <c:axId val="92644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646400"/>
        <c:crosses val="autoZero"/>
        <c:auto val="1"/>
        <c:lblAlgn val="ctr"/>
        <c:lblOffset val="100"/>
        <c:noMultiLvlLbl val="0"/>
      </c:catAx>
      <c:valAx>
        <c:axId val="9264640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644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42" sqref="A42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128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5</v>
      </c>
      <c r="C8" s="81">
        <v>2</v>
      </c>
      <c r="D8" s="81">
        <v>4</v>
      </c>
      <c r="E8" s="81">
        <v>1</v>
      </c>
      <c r="F8" s="81">
        <v>2</v>
      </c>
      <c r="G8" s="81">
        <f>E8+F8</f>
        <v>3</v>
      </c>
      <c r="H8" s="8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8</v>
      </c>
      <c r="C9" s="81">
        <v>1</v>
      </c>
      <c r="D9" s="81">
        <v>7</v>
      </c>
      <c r="E9" s="81">
        <v>1</v>
      </c>
      <c r="F9" s="81">
        <v>2</v>
      </c>
      <c r="G9" s="81">
        <f>E9+F9</f>
        <v>3</v>
      </c>
      <c r="H9" s="81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0</v>
      </c>
      <c r="C10" s="81">
        <v>2</v>
      </c>
      <c r="D10" s="81">
        <v>1</v>
      </c>
      <c r="E10" s="81">
        <v>0</v>
      </c>
      <c r="F10" s="81">
        <v>0</v>
      </c>
      <c r="G10" s="81">
        <f>E10+F10</f>
        <v>0</v>
      </c>
      <c r="H10" s="81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16</v>
      </c>
      <c r="C11" s="81">
        <v>1</v>
      </c>
      <c r="D11" s="81">
        <v>9</v>
      </c>
      <c r="E11" s="81">
        <v>8</v>
      </c>
      <c r="F11" s="81">
        <v>0</v>
      </c>
      <c r="G11" s="81">
        <f>E11+F11</f>
        <v>8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38</v>
      </c>
      <c r="C13" s="81">
        <v>19</v>
      </c>
      <c r="D13" s="81">
        <v>61</v>
      </c>
      <c r="E13" s="81">
        <v>24</v>
      </c>
      <c r="F13" s="81">
        <v>4</v>
      </c>
      <c r="G13" s="81">
        <f t="shared" ref="G13:G23" si="0">E13+F13</f>
        <v>28</v>
      </c>
      <c r="H13" s="81">
        <v>32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55</v>
      </c>
      <c r="C14" s="81">
        <v>5</v>
      </c>
      <c r="D14" s="81">
        <v>73</v>
      </c>
      <c r="E14" s="81">
        <v>38</v>
      </c>
      <c r="F14" s="81">
        <v>10</v>
      </c>
      <c r="G14" s="81">
        <f t="shared" si="0"/>
        <v>48</v>
      </c>
      <c r="H14" s="81">
        <v>22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99</v>
      </c>
      <c r="C15" s="81">
        <v>11</v>
      </c>
      <c r="D15" s="81">
        <v>150</v>
      </c>
      <c r="E15" s="81">
        <v>45</v>
      </c>
      <c r="F15" s="81">
        <v>22</v>
      </c>
      <c r="G15" s="81">
        <f t="shared" si="0"/>
        <v>67</v>
      </c>
      <c r="H15" s="81">
        <v>75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45</v>
      </c>
      <c r="C16" s="81">
        <v>5</v>
      </c>
      <c r="D16" s="81">
        <v>73</v>
      </c>
      <c r="E16" s="81">
        <v>21</v>
      </c>
      <c r="F16" s="81">
        <v>14</v>
      </c>
      <c r="G16" s="81">
        <f t="shared" si="0"/>
        <v>35</v>
      </c>
      <c r="H16" s="81">
        <v>37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63</v>
      </c>
      <c r="C17" s="81">
        <v>12</v>
      </c>
      <c r="D17" s="81">
        <v>82</v>
      </c>
      <c r="E17" s="81">
        <v>37</v>
      </c>
      <c r="F17" s="81">
        <v>8</v>
      </c>
      <c r="G17" s="81">
        <f t="shared" si="0"/>
        <v>45</v>
      </c>
      <c r="H17" s="81">
        <v>28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24</v>
      </c>
      <c r="C18" s="81">
        <v>3</v>
      </c>
      <c r="D18" s="81">
        <v>27</v>
      </c>
      <c r="E18" s="81">
        <v>12</v>
      </c>
      <c r="F18" s="81">
        <v>10</v>
      </c>
      <c r="G18" s="81">
        <f t="shared" si="0"/>
        <v>22</v>
      </c>
      <c r="H18" s="81">
        <v>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62</v>
      </c>
      <c r="C19" s="81">
        <v>10</v>
      </c>
      <c r="D19" s="81">
        <v>51</v>
      </c>
      <c r="E19" s="81">
        <v>41</v>
      </c>
      <c r="F19" s="81">
        <v>8</v>
      </c>
      <c r="G19" s="81">
        <f t="shared" si="0"/>
        <v>49</v>
      </c>
      <c r="H19" s="81">
        <v>12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72</v>
      </c>
      <c r="C20" s="81">
        <v>9</v>
      </c>
      <c r="D20" s="81">
        <v>90</v>
      </c>
      <c r="E20" s="81">
        <v>44</v>
      </c>
      <c r="F20" s="81">
        <v>18</v>
      </c>
      <c r="G20" s="81">
        <f t="shared" si="0"/>
        <v>62</v>
      </c>
      <c r="H20" s="81">
        <v>21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71</v>
      </c>
      <c r="C21" s="81">
        <v>13</v>
      </c>
      <c r="D21" s="81">
        <v>62</v>
      </c>
      <c r="E21" s="81">
        <v>50</v>
      </c>
      <c r="F21" s="81">
        <v>4</v>
      </c>
      <c r="G21" s="81">
        <f t="shared" si="0"/>
        <v>54</v>
      </c>
      <c r="H21" s="81">
        <v>10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41</v>
      </c>
      <c r="C22" s="81">
        <v>7</v>
      </c>
      <c r="D22" s="81">
        <v>47</v>
      </c>
      <c r="E22" s="81">
        <v>21</v>
      </c>
      <c r="F22" s="81">
        <v>6</v>
      </c>
      <c r="G22" s="81">
        <f t="shared" si="0"/>
        <v>27</v>
      </c>
      <c r="H22" s="81">
        <v>17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40</v>
      </c>
      <c r="C23" s="81">
        <v>16</v>
      </c>
      <c r="D23" s="81">
        <v>34</v>
      </c>
      <c r="E23" s="81">
        <v>24</v>
      </c>
      <c r="F23" s="81">
        <v>0</v>
      </c>
      <c r="G23" s="81">
        <f t="shared" si="0"/>
        <v>24</v>
      </c>
      <c r="H23" s="81">
        <v>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639</v>
      </c>
      <c r="C25" s="81">
        <v>116</v>
      </c>
      <c r="D25" s="81">
        <v>771</v>
      </c>
      <c r="E25" s="81">
        <v>367</v>
      </c>
      <c r="F25" s="81">
        <v>108</v>
      </c>
      <c r="G25" s="81">
        <f>E25+F25</f>
        <v>475</v>
      </c>
      <c r="H25" s="81">
        <v>267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1">
        <v>1753</v>
      </c>
      <c r="C27" s="81">
        <v>307</v>
      </c>
      <c r="D27" s="81">
        <v>3260</v>
      </c>
      <c r="E27" s="81">
        <v>990</v>
      </c>
      <c r="F27" s="81">
        <v>228</v>
      </c>
      <c r="G27" s="81">
        <f>E27+F27</f>
        <v>1218</v>
      </c>
      <c r="H27" s="81">
        <v>1766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1">
        <v>2213</v>
      </c>
      <c r="C29" s="81">
        <v>407</v>
      </c>
      <c r="D29" s="81">
        <v>4157</v>
      </c>
      <c r="E29" s="81">
        <v>1301</v>
      </c>
      <c r="F29" s="81">
        <v>314</v>
      </c>
      <c r="G29" s="81">
        <f>E29+F29</f>
        <v>1615</v>
      </c>
      <c r="H29" s="81">
        <v>2096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-460</v>
      </c>
      <c r="C30" s="81">
        <f>(C27)-(C29)</f>
        <v>-100</v>
      </c>
      <c r="D30" s="81">
        <f>(D27)-(D29)</f>
        <v>-897</v>
      </c>
      <c r="E30" s="81">
        <f>(E27)-(E29)</f>
        <v>-311</v>
      </c>
      <c r="F30" s="81">
        <f>(F27)-(F29)</f>
        <v>-86</v>
      </c>
      <c r="G30" s="81">
        <f>E30+F30</f>
        <v>-397</v>
      </c>
      <c r="H30" s="81">
        <f>(H27)-(H29)</f>
        <v>-330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-20.786262991414368</v>
      </c>
      <c r="C31" s="82">
        <f t="shared" si="1"/>
        <v>-24.570024570024572</v>
      </c>
      <c r="D31" s="82">
        <f t="shared" si="1"/>
        <v>-21.578061101756074</v>
      </c>
      <c r="E31" s="82">
        <f t="shared" si="1"/>
        <v>-23.904688700999234</v>
      </c>
      <c r="F31" s="82">
        <f t="shared" si="1"/>
        <v>-27.388535031847134</v>
      </c>
      <c r="G31" s="82">
        <f t="shared" si="1"/>
        <v>-24.58204334365325</v>
      </c>
      <c r="H31" s="82">
        <f t="shared" si="1"/>
        <v>-15.744274809160306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468</v>
      </c>
      <c r="C9" s="84">
        <v>653</v>
      </c>
      <c r="D9" s="85">
        <f>IF(AND(C9&gt;0,B9&gt;0),(B9/C9%)-100,"x  ")</f>
        <v>-28.330781010719761</v>
      </c>
      <c r="E9" s="83">
        <v>1317</v>
      </c>
      <c r="F9" s="84">
        <v>1706</v>
      </c>
      <c r="G9" s="85">
        <f>IF(AND(F9&gt;0,E9&gt;0),(E9/F9%)-100,"x  ")</f>
        <v>-22.801875732708083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367</v>
      </c>
      <c r="C11" s="84">
        <v>494</v>
      </c>
      <c r="D11" s="85">
        <f>IF(AND(C11&gt;0,B11&gt;0),(B11/C11%)-100,"x  ")</f>
        <v>-25.708502024291505</v>
      </c>
      <c r="E11" s="83">
        <v>990</v>
      </c>
      <c r="F11" s="84">
        <v>1301</v>
      </c>
      <c r="G11" s="85">
        <f>IF(AND(F11&gt;0,E11&gt;0),(E11/F11%)-100,"x  ")</f>
        <v>-23.90468870099923</v>
      </c>
      <c r="H11" s="49"/>
    </row>
    <row r="12" spans="1:26" hidden="1" x14ac:dyDescent="0.2">
      <c r="A12" s="55" t="s">
        <v>77</v>
      </c>
      <c r="B12" s="83">
        <v>54</v>
      </c>
      <c r="C12" s="84">
        <v>60</v>
      </c>
      <c r="D12" s="85">
        <f>IF(AND(C12&gt;0,B12&gt;0),(B12/C12%)-100,"x  ")</f>
        <v>-10</v>
      </c>
      <c r="E12" s="83">
        <v>114</v>
      </c>
      <c r="F12" s="84">
        <v>157</v>
      </c>
      <c r="G12" s="85">
        <f>IF(AND(F12&gt;0,E12&gt;0),(E12/F12%)-100,"x  ")</f>
        <v>-27.388535031847141</v>
      </c>
      <c r="H12" s="49"/>
    </row>
    <row r="13" spans="1:26" x14ac:dyDescent="0.2">
      <c r="A13" s="55" t="s">
        <v>78</v>
      </c>
      <c r="B13" s="83">
        <f>(B11)+(B12)</f>
        <v>421</v>
      </c>
      <c r="C13" s="84">
        <f>(C11)+(C12)</f>
        <v>554</v>
      </c>
      <c r="D13" s="85">
        <f>IF(AND(C13&gt;0,B13&gt;0),(B13/C13%)-100,"x  ")</f>
        <v>-24.007220216606498</v>
      </c>
      <c r="E13" s="83">
        <f>(E11)+(E12)</f>
        <v>1104</v>
      </c>
      <c r="F13" s="84">
        <f>(F11)+(F12)</f>
        <v>1458</v>
      </c>
      <c r="G13" s="85">
        <f>IF(AND(F13&gt;0,E13&gt;0),(E13/F13%)-100,"x  ")</f>
        <v>-24.279835390946502</v>
      </c>
      <c r="H13" s="56"/>
    </row>
    <row r="14" spans="1:26" x14ac:dyDescent="0.2">
      <c r="A14" s="55" t="s">
        <v>79</v>
      </c>
      <c r="B14" s="83">
        <v>47</v>
      </c>
      <c r="C14" s="84">
        <v>99</v>
      </c>
      <c r="D14" s="85">
        <f>IF(AND(C14&gt;0,B14&gt;0),(B14/C14%)-100,"x  ")</f>
        <v>-52.525252525252526</v>
      </c>
      <c r="E14" s="83">
        <v>213</v>
      </c>
      <c r="F14" s="84">
        <v>248</v>
      </c>
      <c r="G14" s="85">
        <f>IF(AND(F14&gt;0,E14&gt;0),(E14/F14%)-100,"x  ")</f>
        <v>-14.112903225806448</v>
      </c>
      <c r="H14" s="57"/>
    </row>
    <row r="15" spans="1:26" x14ac:dyDescent="0.2">
      <c r="A15" s="55" t="s">
        <v>80</v>
      </c>
      <c r="B15" s="83">
        <v>33</v>
      </c>
      <c r="C15" s="84">
        <v>35</v>
      </c>
      <c r="D15" s="85">
        <f>IF(AND(C15&gt;0,B15&gt;0),(B15/C15%)-100,"x  ")</f>
        <v>-5.7142857142857082</v>
      </c>
      <c r="E15" s="83">
        <v>138</v>
      </c>
      <c r="F15" s="84">
        <v>104</v>
      </c>
      <c r="G15" s="85">
        <f>IF(AND(F15&gt;0,E15&gt;0),(E15/F15%)-100,"x  ")</f>
        <v>32.692307692307679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425.24299999999999</v>
      </c>
      <c r="C17" s="86">
        <v>750.54100000000005</v>
      </c>
      <c r="D17" s="85">
        <f>IF(AND(C17&gt;0,B17&gt;0),(B17/C17%)-100,"x  ")</f>
        <v>-43.341802779594985</v>
      </c>
      <c r="E17" s="83">
        <v>1405.5260000000001</v>
      </c>
      <c r="F17" s="84">
        <v>1879.279</v>
      </c>
      <c r="G17" s="85">
        <f>IF(AND(F17&gt;0,E17&gt;0),(E17/F17%)-100,"x  ")</f>
        <v>-25.209295692656596</v>
      </c>
      <c r="H17" s="49"/>
    </row>
    <row r="18" spans="1:8" hidden="1" x14ac:dyDescent="0.2">
      <c r="A18" s="60" t="s">
        <v>82</v>
      </c>
      <c r="B18" s="86">
        <v>262.505</v>
      </c>
      <c r="C18" s="86">
        <v>334.86700000000002</v>
      </c>
      <c r="D18" s="85">
        <f>IF(AND(C18&gt;0,B18&gt;0),(B18/C18%)-100,"x  ")</f>
        <v>-21.609176180394016</v>
      </c>
      <c r="E18" s="83">
        <v>683.94100000000003</v>
      </c>
      <c r="F18" s="84">
        <v>891.46199999999999</v>
      </c>
      <c r="G18" s="85">
        <f>IF(AND(F18&gt;0,E18&gt;0),(E18/F18%)-100,"x  ")</f>
        <v>-23.278726406734094</v>
      </c>
      <c r="H18" s="49"/>
    </row>
    <row r="19" spans="1:8" hidden="1" x14ac:dyDescent="0.2">
      <c r="A19" s="60" t="s">
        <v>83</v>
      </c>
      <c r="B19" s="86">
        <v>51.618000000000002</v>
      </c>
      <c r="C19" s="86">
        <v>62.170999999999999</v>
      </c>
      <c r="D19" s="85">
        <f>IF(AND(C19&gt;0,B19&gt;0),(B19/C19%)-100,"x  ")</f>
        <v>-16.97415193578999</v>
      </c>
      <c r="E19" s="83">
        <v>109.47499999999999</v>
      </c>
      <c r="F19" s="84">
        <v>157.77799999999999</v>
      </c>
      <c r="G19" s="85">
        <f>IF(AND(F19&gt;0,E19&gt;0),(E19/F19%)-100,"x  ")</f>
        <v>-30.61453434572627</v>
      </c>
      <c r="H19" s="49"/>
    </row>
    <row r="20" spans="1:8" x14ac:dyDescent="0.2">
      <c r="A20" s="60" t="s">
        <v>84</v>
      </c>
      <c r="B20" s="87">
        <f>(B18)+(B19)</f>
        <v>314.12299999999999</v>
      </c>
      <c r="C20" s="87">
        <f>(C18)+(C19)</f>
        <v>397.03800000000001</v>
      </c>
      <c r="D20" s="85">
        <f>IF(AND(C20&gt;0,B20&gt;0),(B20/C20%)-100,"x  ")</f>
        <v>-20.883391514162369</v>
      </c>
      <c r="E20" s="83">
        <f>(E18)+(E19)</f>
        <v>793.41600000000005</v>
      </c>
      <c r="F20" s="84">
        <f>(F18)+(F19)</f>
        <v>1049.24</v>
      </c>
      <c r="G20" s="85">
        <f>IF(AND(F20&gt;0,E20&gt;0),(E20/F20%)-100,"x  ")</f>
        <v>-24.381838282947655</v>
      </c>
      <c r="H20" s="56"/>
    </row>
    <row r="21" spans="1:8" x14ac:dyDescent="0.2">
      <c r="A21" s="60" t="s">
        <v>85</v>
      </c>
      <c r="B21" s="86">
        <v>111.12</v>
      </c>
      <c r="C21" s="86">
        <v>353.50299999999999</v>
      </c>
      <c r="D21" s="85">
        <f>IF(AND(C21&gt;0,B21&gt;0),(B21/C21%)-100,"x  ")</f>
        <v>-68.566037629100748</v>
      </c>
      <c r="E21" s="83">
        <v>612.11</v>
      </c>
      <c r="F21" s="84">
        <v>830.03899999999999</v>
      </c>
      <c r="G21" s="85">
        <f>IF(AND(F21&gt;0,E21&gt;0),(E21/F21%)-100,"x  ")</f>
        <v>-26.255272342624863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127.26300000000001</v>
      </c>
      <c r="C23" s="86">
        <v>217.191</v>
      </c>
      <c r="D23" s="85">
        <f>IF(AND(C23&gt;0,B23&gt;0),(B23/C23%)-100,"x  ")</f>
        <v>-41.405030595190404</v>
      </c>
      <c r="E23" s="83">
        <v>440.09</v>
      </c>
      <c r="F23" s="84">
        <v>533.673</v>
      </c>
      <c r="G23" s="85">
        <f>IF(AND(F23&gt;0,E23&gt;0),(E23/F23%)-100,"x  ")</f>
        <v>-17.535644486417723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77.903000000000006</v>
      </c>
      <c r="C25" s="86">
        <v>94.938999999999993</v>
      </c>
      <c r="D25" s="85">
        <f>IF(AND(C25&gt;0,B25&gt;0),(B25/C25%)-100,"x  ")</f>
        <v>-17.944153614426099</v>
      </c>
      <c r="E25" s="83">
        <v>198.77500000000001</v>
      </c>
      <c r="F25" s="84">
        <v>248.279</v>
      </c>
      <c r="G25" s="85">
        <f>IF(AND(F25&gt;0,E25&gt;0),(E25/F25%)-100,"x  ")</f>
        <v>-19.938859106086298</v>
      </c>
      <c r="H25" s="49"/>
    </row>
    <row r="26" spans="1:8" hidden="1" x14ac:dyDescent="0.2">
      <c r="A26" s="60" t="s">
        <v>89</v>
      </c>
      <c r="B26" s="86">
        <v>15.89</v>
      </c>
      <c r="C26" s="86">
        <v>17.558</v>
      </c>
      <c r="D26" s="85">
        <f>IF(AND(C26&gt;0,B26&gt;0),(B26/C26%)-100,"x  ")</f>
        <v>-9.4999430459049847</v>
      </c>
      <c r="E26" s="83">
        <v>36.076999999999998</v>
      </c>
      <c r="F26" s="84">
        <v>42.822000000000003</v>
      </c>
      <c r="G26" s="85">
        <f>IF(AND(F26&gt;0,E26&gt;0),(E26/F26%)-100,"x  ")</f>
        <v>-15.751249357806742</v>
      </c>
      <c r="H26" s="49"/>
    </row>
    <row r="27" spans="1:8" x14ac:dyDescent="0.2">
      <c r="A27" s="55" t="s">
        <v>78</v>
      </c>
      <c r="B27" s="86">
        <f>(B25)+(B26)</f>
        <v>93.793000000000006</v>
      </c>
      <c r="C27" s="86">
        <f>(C25)+(C26)</f>
        <v>112.49699999999999</v>
      </c>
      <c r="D27" s="85">
        <f>IF(AND(C27&gt;0,B27&gt;0),(B27/C27%)-100,"x  ")</f>
        <v>-16.626221143674925</v>
      </c>
      <c r="E27" s="83">
        <f>(E25)+(E26)</f>
        <v>234.852</v>
      </c>
      <c r="F27" s="84">
        <f>(F25)+(F26)</f>
        <v>291.101</v>
      </c>
      <c r="G27" s="85">
        <f>IF(AND(F27&gt;0,E27&gt;0),(E27/F27%)-100,"x  ")</f>
        <v>-19.32284670956129</v>
      </c>
      <c r="H27" s="56"/>
    </row>
    <row r="28" spans="1:8" x14ac:dyDescent="0.2">
      <c r="A28" s="55" t="s">
        <v>79</v>
      </c>
      <c r="B28" s="86">
        <v>33.47</v>
      </c>
      <c r="C28" s="86">
        <v>104.694</v>
      </c>
      <c r="D28" s="85">
        <f>IF(AND(C28&gt;0,B28&gt;0),(B28/C28%)-100,"x  ")</f>
        <v>-68.030641679561384</v>
      </c>
      <c r="E28" s="83">
        <v>205.238</v>
      </c>
      <c r="F28" s="84">
        <v>242.572</v>
      </c>
      <c r="G28" s="85">
        <f>IF(AND(F28&gt;0,E28&gt;0),(E28/F28%)-100,"x  ")</f>
        <v>-15.390894249954655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742</v>
      </c>
      <c r="C30" s="86">
        <v>1481</v>
      </c>
      <c r="D30" s="85">
        <f>IF(AND(C30&gt;0,B30&gt;0),(B30/C30%)-100,"x  ")</f>
        <v>-49.898717083051991</v>
      </c>
      <c r="E30" s="83">
        <v>2984</v>
      </c>
      <c r="F30" s="84">
        <v>3711</v>
      </c>
      <c r="G30" s="85">
        <f>IF(AND(F30&gt;0,E30&gt;0),(E30/F30%)-100,"x  ")</f>
        <v>-19.590406898410137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475</v>
      </c>
      <c r="C34" s="86">
        <f>C11+(C12*2)</f>
        <v>614</v>
      </c>
      <c r="D34" s="85">
        <f>IF(AND(C34&gt;0,B34&gt;0),(B34/C34%)-100,"x  ")</f>
        <v>-22.638436482084686</v>
      </c>
      <c r="E34" s="83">
        <f>E11+(E12*2)</f>
        <v>1218</v>
      </c>
      <c r="F34" s="84">
        <f>F11+(F12*2)</f>
        <v>1615</v>
      </c>
      <c r="G34" s="85">
        <f>IF(AND(F34&gt;0,E34&gt;0),(E34/F34%)-100,"x  ")</f>
        <v>-24.58204334365324</v>
      </c>
      <c r="H34" s="56"/>
    </row>
    <row r="35" spans="1:8" x14ac:dyDescent="0.2">
      <c r="A35" s="67" t="s">
        <v>92</v>
      </c>
      <c r="B35" s="86">
        <f>(B30)-(B34)</f>
        <v>267</v>
      </c>
      <c r="C35" s="86">
        <f>(C30)-(C34)</f>
        <v>867</v>
      </c>
      <c r="D35" s="85">
        <f>IF(AND(C35&gt;0,B35&gt;0),(B35/C35%)-100,"x  ")</f>
        <v>-69.20415224913495</v>
      </c>
      <c r="E35" s="83">
        <f>(E30)-(E34)</f>
        <v>1766</v>
      </c>
      <c r="F35" s="84">
        <f>(F30)-(F34)</f>
        <v>2096</v>
      </c>
      <c r="G35" s="85">
        <f>IF(AND(F35&gt;0,E35&gt;0),(E35/F35%)-100,"x  ")</f>
        <v>-15.744274809160302</v>
      </c>
      <c r="H35" s="57"/>
    </row>
    <row r="36" spans="1:8" x14ac:dyDescent="0.2">
      <c r="A36" s="55" t="s">
        <v>93</v>
      </c>
      <c r="B36" s="86">
        <v>121</v>
      </c>
      <c r="C36" s="86">
        <v>313</v>
      </c>
      <c r="D36" s="85">
        <f>IF(AND(C36&gt;0,B36&gt;0),(B36/C36%)-100,"x  ")</f>
        <v>-61.341853035143771</v>
      </c>
      <c r="E36" s="83">
        <v>832</v>
      </c>
      <c r="F36" s="84">
        <v>775</v>
      </c>
      <c r="G36" s="85">
        <f>IF(AND(F36&gt;0,E36&gt;0),(E36/F36%)-100,"x  ")</f>
        <v>7.3548387096774235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81.396000000000001</v>
      </c>
      <c r="C38" s="87">
        <v>141.53800000000001</v>
      </c>
      <c r="D38" s="85">
        <f>IF(AND(C38&gt;0,B38&gt;0),(B38/C38%)-100,"x  ")</f>
        <v>-42.491768994898898</v>
      </c>
      <c r="E38" s="83">
        <v>273.93599999999998</v>
      </c>
      <c r="F38" s="84">
        <v>353.42</v>
      </c>
      <c r="G38" s="85">
        <f>IF(AND(F38&gt;0,E38&gt;0),(E38/F38%)-100,"x  ")</f>
        <v>-22.489955293984508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49.87</v>
      </c>
      <c r="C40" s="86">
        <v>63.003999999999998</v>
      </c>
      <c r="D40" s="85">
        <f>IF(AND(C40&gt;0,B40&gt;0),(B40/C40%)-100,"x  ")</f>
        <v>-20.846295473303272</v>
      </c>
      <c r="E40" s="83">
        <v>131.27000000000001</v>
      </c>
      <c r="F40" s="84">
        <v>165.946</v>
      </c>
      <c r="G40" s="85">
        <f>IF(AND(F40&gt;0,E40&gt;0),(E40/F40%)-100,"x  ")</f>
        <v>-20.895954105552406</v>
      </c>
      <c r="H40" s="49"/>
    </row>
    <row r="41" spans="1:8" hidden="1" x14ac:dyDescent="0.2">
      <c r="A41" s="60" t="s">
        <v>89</v>
      </c>
      <c r="B41" s="86">
        <v>10.535</v>
      </c>
      <c r="C41" s="86">
        <v>12.509</v>
      </c>
      <c r="D41" s="85">
        <f>IF(AND(C41&gt;0,B41&gt;0),(B41/C41%)-100,"x  ")</f>
        <v>-15.780637940682709</v>
      </c>
      <c r="E41" s="83">
        <v>22.033000000000001</v>
      </c>
      <c r="F41" s="84">
        <v>31.228000000000002</v>
      </c>
      <c r="G41" s="85">
        <f>IF(AND(F41&gt;0,E41&gt;0),(E41/F41%)-100,"x  ")</f>
        <v>-29.444729089278852</v>
      </c>
      <c r="H41" s="49"/>
    </row>
    <row r="42" spans="1:8" x14ac:dyDescent="0.2">
      <c r="A42" s="55" t="s">
        <v>91</v>
      </c>
      <c r="B42" s="87">
        <f>(B40)+(B41)</f>
        <v>60.405000000000001</v>
      </c>
      <c r="C42" s="87">
        <f>(C40)+(C41)</f>
        <v>75.513000000000005</v>
      </c>
      <c r="D42" s="85">
        <f>IF(AND(C42&gt;0,B42&gt;0),(B42/C42%)-100,"x  ")</f>
        <v>-20.007151086567887</v>
      </c>
      <c r="E42" s="83">
        <f>(E40)+(E41)</f>
        <v>153.303</v>
      </c>
      <c r="F42" s="84">
        <f>(F40)+(F41)</f>
        <v>197.17400000000001</v>
      </c>
      <c r="G42" s="85">
        <f>IF(AND(F42&gt;0,E42&gt;0),(E42/F42%)-100,"x  ")</f>
        <v>-22.249890959254273</v>
      </c>
      <c r="H42" s="56"/>
    </row>
    <row r="43" spans="1:8" x14ac:dyDescent="0.2">
      <c r="A43" s="67" t="s">
        <v>92</v>
      </c>
      <c r="B43" s="86">
        <v>20.991</v>
      </c>
      <c r="C43" s="86">
        <v>66.025000000000006</v>
      </c>
      <c r="D43" s="85">
        <f>IF(AND(C43&gt;0,B43&gt;0),(B43/C43%)-100,"x  ")</f>
        <v>-68.207497160166611</v>
      </c>
      <c r="E43" s="83">
        <v>120.633</v>
      </c>
      <c r="F43" s="84">
        <v>156.24600000000001</v>
      </c>
      <c r="G43" s="85">
        <f>IF(AND(F43&gt;0,E43&gt;0),(E43/F43%)-100,"x  ")</f>
        <v>-22.792903498329565</v>
      </c>
      <c r="H43" s="49"/>
    </row>
    <row r="44" spans="1:8" x14ac:dyDescent="0.2">
      <c r="A44" s="55" t="s">
        <v>93</v>
      </c>
      <c r="B44" s="86">
        <v>10.146000000000001</v>
      </c>
      <c r="C44" s="86">
        <v>29.925999999999998</v>
      </c>
      <c r="D44" s="85">
        <f>IF(AND(C44&gt;0,B44&gt;0),(B44/C44%)-100,"x  ")</f>
        <v>-66.096371048586505</v>
      </c>
      <c r="E44" s="83">
        <v>62.302999999999997</v>
      </c>
      <c r="F44" s="84">
        <v>65.066000000000003</v>
      </c>
      <c r="G44" s="85">
        <f>IF(AND(F44&gt;0,E44&gt;0),(E44/F44%)-100,"x  ")</f>
        <v>-4.2464574432115114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3316</v>
      </c>
      <c r="C46" s="87">
        <v>6051</v>
      </c>
      <c r="D46" s="85">
        <f>IF(AND(C46&gt;0,B46&gt;0),(B46/C46%)-100,"x  ")</f>
        <v>-45.199140637911086</v>
      </c>
      <c r="E46" s="83">
        <v>11036</v>
      </c>
      <c r="F46" s="84">
        <v>14641</v>
      </c>
      <c r="G46" s="85">
        <f>IF(AND(F46&gt;0,E46&gt;0),(E46/F46%)-100,"x  ")</f>
        <v>-24.622635065910799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1988</v>
      </c>
      <c r="C48" s="86">
        <v>2635</v>
      </c>
      <c r="D48" s="85">
        <f>IF(AND(C48&gt;0,B48&gt;0),(B48/C48%)-100,"x  ")</f>
        <v>-24.554079696394695</v>
      </c>
      <c r="E48" s="83">
        <v>5297</v>
      </c>
      <c r="F48" s="84">
        <v>6816</v>
      </c>
      <c r="G48" s="85">
        <f>IF(AND(F48&gt;0,E48&gt;0),(E48/F48%)-100,"x  ")</f>
        <v>-22.285798122065728</v>
      </c>
      <c r="H48" s="49"/>
    </row>
    <row r="49" spans="1:8" hidden="1" x14ac:dyDescent="0.2">
      <c r="A49" s="60" t="s">
        <v>89</v>
      </c>
      <c r="B49" s="86">
        <v>443</v>
      </c>
      <c r="C49" s="86">
        <v>530</v>
      </c>
      <c r="D49" s="85">
        <f>IF(AND(C49&gt;0,B49&gt;0),(B49/C49%)-100,"x  ")</f>
        <v>-16.415094339622641</v>
      </c>
      <c r="E49" s="83">
        <v>909</v>
      </c>
      <c r="F49" s="84">
        <v>1303</v>
      </c>
      <c r="G49" s="85">
        <f>IF(AND(F49&gt;0,E49&gt;0),(E49/F49%)-100,"x  ")</f>
        <v>-30.237912509593244</v>
      </c>
      <c r="H49" s="49"/>
    </row>
    <row r="50" spans="1:8" x14ac:dyDescent="0.2">
      <c r="A50" s="55" t="s">
        <v>91</v>
      </c>
      <c r="B50" s="86">
        <f>(B48)+(B49)</f>
        <v>2431</v>
      </c>
      <c r="C50" s="86">
        <f>(C48)+(C49)</f>
        <v>3165</v>
      </c>
      <c r="D50" s="85">
        <f>IF(AND(C50&gt;0,B50&gt;0),(B50/C50%)-100,"x  ")</f>
        <v>-23.191153238546605</v>
      </c>
      <c r="E50" s="83">
        <f>(E48)+(E49)</f>
        <v>6206</v>
      </c>
      <c r="F50" s="84">
        <f>(F48)+(F49)</f>
        <v>8119</v>
      </c>
      <c r="G50" s="85">
        <f>IF(AND(F50&gt;0,E50&gt;0),(E50/F50%)-100,"x  ")</f>
        <v>-23.562015026481092</v>
      </c>
      <c r="H50" s="56"/>
    </row>
    <row r="51" spans="1:8" x14ac:dyDescent="0.2">
      <c r="A51" s="67" t="s">
        <v>92</v>
      </c>
      <c r="B51" s="86">
        <v>885</v>
      </c>
      <c r="C51" s="86">
        <v>2886</v>
      </c>
      <c r="D51" s="85">
        <f>IF(AND(C51&gt;0,B51&gt;0),(B51/C51%)-100,"x  ")</f>
        <v>-69.334719334719338</v>
      </c>
      <c r="E51" s="83">
        <v>4830</v>
      </c>
      <c r="F51" s="84">
        <v>6522</v>
      </c>
      <c r="G51" s="85">
        <f>IF(AND(F51&gt;0,E51&gt;0),(E51/F51%)-100,"x  ")</f>
        <v>-25.942962281508741</v>
      </c>
      <c r="H51" s="49"/>
    </row>
    <row r="52" spans="1:8" x14ac:dyDescent="0.2">
      <c r="A52" s="68" t="s">
        <v>93</v>
      </c>
      <c r="B52" s="88">
        <v>415</v>
      </c>
      <c r="C52" s="88">
        <v>1268</v>
      </c>
      <c r="D52" s="89">
        <f>IF(AND(C52&gt;0,B52&gt;0),(B52/C52%)-100,"x  ")</f>
        <v>-67.271293375394322</v>
      </c>
      <c r="E52" s="90">
        <v>2484</v>
      </c>
      <c r="F52" s="91">
        <v>2707</v>
      </c>
      <c r="G52" s="89">
        <f>IF(AND(F52&gt;0,E52&gt;0),(E52/F52%)-100,"x  ")</f>
        <v>-8.2379017362393796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854</v>
      </c>
      <c r="C7" s="76">
        <v>940</v>
      </c>
      <c r="D7" s="76">
        <v>754</v>
      </c>
      <c r="E7" s="76">
        <v>963</v>
      </c>
      <c r="F7" s="76">
        <v>884</v>
      </c>
      <c r="G7" s="76">
        <v>589</v>
      </c>
      <c r="H7" s="76">
        <v>664</v>
      </c>
      <c r="I7" s="76">
        <v>664</v>
      </c>
      <c r="J7" s="76">
        <v>656</v>
      </c>
      <c r="K7" s="76">
        <v>883</v>
      </c>
      <c r="L7" s="76">
        <v>585</v>
      </c>
      <c r="M7" s="77">
        <v>529</v>
      </c>
      <c r="N7" s="76">
        <v>639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1602</v>
      </c>
      <c r="C11" s="76">
        <v>1581</v>
      </c>
      <c r="D11" s="76">
        <v>1122</v>
      </c>
      <c r="E11" s="76">
        <v>1653</v>
      </c>
      <c r="F11" s="76">
        <v>1531</v>
      </c>
      <c r="G11" s="76">
        <v>806</v>
      </c>
      <c r="H11" s="76">
        <v>1114</v>
      </c>
      <c r="I11" s="76">
        <v>1299</v>
      </c>
      <c r="J11" s="76">
        <v>1260</v>
      </c>
      <c r="K11" s="76">
        <v>1701</v>
      </c>
      <c r="L11" s="76">
        <v>1399</v>
      </c>
      <c r="M11" s="77">
        <v>1090</v>
      </c>
      <c r="N11" s="76">
        <v>771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2017-05-12T08:03:45Z</dcterms:modified>
  <cp:category>LIS-Bericht</cp:category>
</cp:coreProperties>
</file>