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C35" i="5"/>
  <c r="F34" i="5"/>
  <c r="E34" i="5"/>
  <c r="E35" i="5" s="1"/>
  <c r="C34" i="5"/>
  <c r="B34" i="5"/>
  <c r="D34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13" i="5" l="1"/>
  <c r="D20" i="5"/>
  <c r="G42" i="5"/>
  <c r="D50" i="5"/>
  <c r="G20" i="5"/>
  <c r="G34" i="5"/>
  <c r="D27" i="5"/>
  <c r="B35" i="5"/>
  <c r="D35" i="5" s="1"/>
  <c r="G27" i="5"/>
  <c r="F35" i="5"/>
  <c r="G35" i="5" s="1"/>
  <c r="G50" i="5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<sst xmlns="http://schemas.openxmlformats.org/spreadsheetml/2006/main" count="155" uniqueCount="132">
  <si>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</si>
  <si>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</si>
  <si>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</si>
  <si>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</si>
  <si>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</si>
  <si>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</si>
  <si>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</si>
  <si>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</si>
  <si>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</si>
  <si>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</si>
  <si>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</si>
  <si>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</si>
  <si>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</si>
  <si>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</si>
  <si>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</si>
  <si>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</si>
  <si>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</si>
  <si>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</si>
  <si>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</si>
  <si>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</si>
  <si>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</si>
  <si>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</si>
  <si>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</si>
  <si>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</si>
  <si>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</si>
  <si>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</si>
  <si>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</si>
  <si>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</si>
  <si>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</si>
  <si>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</si>
  <si>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</si>
  <si>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</si>
  <si>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</si>
  <si>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</si>
  <si>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</si>
  <si>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</si>
  <si>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</si>
  <si>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</si>
  <si>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</si>
  <si>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</si>
  <si>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</si>
  <si>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</si>
  <si>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</si>
  <si>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</si>
  <si>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</si>
  <si>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</si>
  <si>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</si>
  <si>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</si>
  <si>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</si>
  <si>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</si>
  <si>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</si>
  <si>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</si>
  <si>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</si>
  <si>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</si>
  <si>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</si>
  <si>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</si>
  <si>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</si>
  <si>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</si>
  <si>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</si>
  <si>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</si>
  <si>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</si>
  <si>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</si>
  <si>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</si>
  <si>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</si>
  <si>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</si>
  <si>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</si>
  <si>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</si>
  <si>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</si>
  <si>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</si>
  <si>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</si>
  <si>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</si>
  <si>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</si>
  <si>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</si>
  <si>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</si>
  <si>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</si>
  <si>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</si>
  <si>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</si>
  <si>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</si>
  <si>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</si>
  <si>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</si>
  <si>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</si>
  <si>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</si>
  <si>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</si>
  <si>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</si>
  <si>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</si>
  <si>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</si>
  <si>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</si>
  <si>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</si>
  <si>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</si>
  <si>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</si>
  <si>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</si>
  <si>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</si>
  <si>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</si>
  <si>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</si>
  <si>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</si>
  <si>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</si>
  <si>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</si>
  <si>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</si>
  <si>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</si>
  <si>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</si>
  <si>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</si>
  <si>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</si>
  <si>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</si>
  <si>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</si>
  <si>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</si>
  <si>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Mai 2016</t>
  </si>
  <si>
    <t>Januar bis Mai 2016</t>
  </si>
  <si>
    <t>Januar bis Mai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</si>
  <si>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2016</t>
    </r>
  </si>
  <si>
    <t>Mai 
2016</t>
  </si>
  <si>
    <t>Mai 
2015</t>
  </si>
  <si>
    <t xml:space="preserve">Januar bis Mai </t>
  </si>
  <si>
    <t>Stand: Mai 2016</t>
  </si>
  <si>
    <t>Baugenehmigungen für Wohngebäude insgesamt 
ab Mai 2016</t>
  </si>
  <si>
    <t>Mai 2016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</si>
  <si>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</si>
  <si>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</si>
  <si>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</si>
  <si>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</si>
  <si>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</si>
  <si>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</si>
  <si>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</si>
  <si>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</si>
  <si>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</si>
  <si>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</si>
  <si>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</si>
  <si>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</si>
  <si>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2016</t>
  </si>
  <si>
    <t>Kennziffer: F II 1 - m 5/16 SH</t>
  </si>
  <si>
    <t>Herausgegeben am: 27. Juli 2016</t>
  </si>
  <si>
    <t xml:space="preserve">© Statistisches Amt für Hamburg und Schleswig-Holstein, Hamburg 2016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</si>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</sst>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880</c:v>
                </c:pt>
                <c:pt idx="1">
                  <c:v>904</c:v>
                </c:pt>
                <c:pt idx="2">
                  <c:v>749</c:v>
                </c:pt>
                <c:pt idx="3">
                  <c:v>873</c:v>
                </c:pt>
                <c:pt idx="4">
                  <c:v>1089</c:v>
                </c:pt>
                <c:pt idx="5">
                  <c:v>740</c:v>
                </c:pt>
                <c:pt idx="6">
                  <c:v>608</c:v>
                </c:pt>
                <c:pt idx="7">
                  <c:v>1062</c:v>
                </c:pt>
                <c:pt idx="8">
                  <c:v>743</c:v>
                </c:pt>
                <c:pt idx="9">
                  <c:v>616</c:v>
                </c:pt>
                <c:pt idx="10">
                  <c:v>854</c:v>
                </c:pt>
                <c:pt idx="11">
                  <c:v>940</c:v>
                </c:pt>
                <c:pt idx="12">
                  <c:v>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1300</c:v>
                </c:pt>
                <c:pt idx="1">
                  <c:v>1178</c:v>
                </c:pt>
                <c:pt idx="2">
                  <c:v>859</c:v>
                </c:pt>
                <c:pt idx="3">
                  <c:v>1057</c:v>
                </c:pt>
                <c:pt idx="4">
                  <c:v>1496</c:v>
                </c:pt>
                <c:pt idx="5">
                  <c:v>929</c:v>
                </c:pt>
                <c:pt idx="6">
                  <c:v>832</c:v>
                </c:pt>
                <c:pt idx="7">
                  <c:v>1902</c:v>
                </c:pt>
                <c:pt idx="8">
                  <c:v>1514</c:v>
                </c:pt>
                <c:pt idx="9">
                  <c:v>1041</c:v>
                </c:pt>
                <c:pt idx="10">
                  <c:v>1602</c:v>
                </c:pt>
                <c:pt idx="11">
                  <c:v>1581</c:v>
                </c:pt>
                <c:pt idx="12">
                  <c:v>1122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6032"/>
        <c:axId val="73837568"/>
      </c:lineChart>
      <c:catAx>
        <c:axId val="73836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3837568"/>
        <c:crosses val="autoZero"/>
        <c:auto val="1"/>
        <c:lblAlgn val="ctr"/>
        <c:lblOffset val="100"/>
        <c:noMultiLvlLbl val="0"/>
      </c:catAx>
      <c:valAx>
        <c:axId val="738375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38360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128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129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130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25</v>
      </c>
      <c r="C8" s="81">
        <v>6</v>
      </c>
      <c r="D8" s="81">
        <v>32</v>
      </c>
      <c r="E8" s="81">
        <v>15</v>
      </c>
      <c r="F8" s="81">
        <v>0</v>
      </c>
      <c r="G8" s="81">
        <f>E8+F8</f>
        <v>15</v>
      </c>
      <c r="H8" s="81">
        <v>16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43</v>
      </c>
      <c r="C9" s="81">
        <v>7</v>
      </c>
      <c r="D9" s="81">
        <v>36</v>
      </c>
      <c r="E9" s="81">
        <v>10</v>
      </c>
      <c r="F9" s="81">
        <v>4</v>
      </c>
      <c r="G9" s="81">
        <f>E9+F9</f>
        <v>14</v>
      </c>
      <c r="H9" s="81">
        <v>11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2</v>
      </c>
      <c r="C10" s="81">
        <v>2</v>
      </c>
      <c r="D10" s="81">
        <v>12</v>
      </c>
      <c r="E10" s="81">
        <v>0</v>
      </c>
      <c r="F10" s="81">
        <v>0</v>
      </c>
      <c r="G10" s="81">
        <f>E10+F10</f>
        <v>0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8</v>
      </c>
      <c r="C11" s="81">
        <v>2</v>
      </c>
      <c r="D11" s="81">
        <v>10</v>
      </c>
      <c r="E11" s="81">
        <v>3</v>
      </c>
      <c r="F11" s="81">
        <v>0</v>
      </c>
      <c r="G11" s="81">
        <f>E11+F11</f>
        <v>3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31</v>
      </c>
      <c r="C13" s="81">
        <v>19</v>
      </c>
      <c r="D13" s="81">
        <v>28</v>
      </c>
      <c r="E13" s="81">
        <v>16</v>
      </c>
      <c r="F13" s="81">
        <v>2</v>
      </c>
      <c r="G13" s="81">
        <f t="shared" ref="G13:G23" si="0">E13+F13</f>
        <v>18</v>
      </c>
      <c r="H13" s="81">
        <v>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44</v>
      </c>
      <c r="C14" s="81">
        <v>10</v>
      </c>
      <c r="D14" s="81">
        <v>82</v>
      </c>
      <c r="E14" s="81">
        <v>27</v>
      </c>
      <c r="F14" s="81">
        <v>6</v>
      </c>
      <c r="G14" s="81">
        <f t="shared" si="0"/>
        <v>33</v>
      </c>
      <c r="H14" s="81">
        <v>44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68</v>
      </c>
      <c r="C15" s="81">
        <v>15</v>
      </c>
      <c r="D15" s="81">
        <v>69</v>
      </c>
      <c r="E15" s="81">
        <v>34</v>
      </c>
      <c r="F15" s="81">
        <v>14</v>
      </c>
      <c r="G15" s="81">
        <f t="shared" si="0"/>
        <v>48</v>
      </c>
      <c r="H15" s="81">
        <v>14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64</v>
      </c>
      <c r="C16" s="81">
        <v>9</v>
      </c>
      <c r="D16" s="81">
        <v>140</v>
      </c>
      <c r="E16" s="81">
        <v>24</v>
      </c>
      <c r="F16" s="81">
        <v>6</v>
      </c>
      <c r="G16" s="81">
        <f t="shared" si="0"/>
        <v>30</v>
      </c>
      <c r="H16" s="81">
        <v>63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112</v>
      </c>
      <c r="C17" s="81">
        <v>19</v>
      </c>
      <c r="D17" s="81">
        <v>141</v>
      </c>
      <c r="E17" s="81">
        <v>76</v>
      </c>
      <c r="F17" s="81">
        <v>4</v>
      </c>
      <c r="G17" s="81">
        <f t="shared" si="0"/>
        <v>80</v>
      </c>
      <c r="H17" s="81">
        <v>52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41</v>
      </c>
      <c r="C18" s="81">
        <v>5</v>
      </c>
      <c r="D18" s="81">
        <v>34</v>
      </c>
      <c r="E18" s="81">
        <v>30</v>
      </c>
      <c r="F18" s="81">
        <v>2</v>
      </c>
      <c r="G18" s="81">
        <f t="shared" si="0"/>
        <v>32</v>
      </c>
      <c r="H18" s="81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57</v>
      </c>
      <c r="C19" s="81">
        <v>21</v>
      </c>
      <c r="D19" s="81">
        <v>105</v>
      </c>
      <c r="E19" s="81">
        <v>30</v>
      </c>
      <c r="F19" s="81">
        <v>6</v>
      </c>
      <c r="G19" s="81">
        <f t="shared" si="0"/>
        <v>36</v>
      </c>
      <c r="H19" s="81">
        <v>64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98</v>
      </c>
      <c r="C20" s="81">
        <v>19</v>
      </c>
      <c r="D20" s="81">
        <v>142</v>
      </c>
      <c r="E20" s="81">
        <v>68</v>
      </c>
      <c r="F20" s="81">
        <v>10</v>
      </c>
      <c r="G20" s="81">
        <f t="shared" si="0"/>
        <v>78</v>
      </c>
      <c r="H20" s="81">
        <v>50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82</v>
      </c>
      <c r="C21" s="81">
        <v>5</v>
      </c>
      <c r="D21" s="81">
        <v>165</v>
      </c>
      <c r="E21" s="81">
        <v>51</v>
      </c>
      <c r="F21" s="81">
        <v>6</v>
      </c>
      <c r="G21" s="81">
        <f t="shared" si="0"/>
        <v>57</v>
      </c>
      <c r="H21" s="81">
        <v>98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24</v>
      </c>
      <c r="C22" s="81">
        <v>6</v>
      </c>
      <c r="D22" s="81">
        <v>31</v>
      </c>
      <c r="E22" s="81">
        <v>15</v>
      </c>
      <c r="F22" s="81">
        <v>4</v>
      </c>
      <c r="G22" s="81">
        <f t="shared" si="0"/>
        <v>19</v>
      </c>
      <c r="H22" s="81">
        <v>10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55</v>
      </c>
      <c r="C23" s="81">
        <v>11</v>
      </c>
      <c r="D23" s="81">
        <v>95</v>
      </c>
      <c r="E23" s="81">
        <v>31</v>
      </c>
      <c r="F23" s="81">
        <v>10</v>
      </c>
      <c r="G23" s="81">
        <f t="shared" si="0"/>
        <v>41</v>
      </c>
      <c r="H23" s="81">
        <v>40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754</v>
      </c>
      <c r="C25" s="81">
        <v>156</v>
      </c>
      <c r="D25" s="81">
        <v>1122</v>
      </c>
      <c r="E25" s="81">
        <v>430</v>
      </c>
      <c r="F25" s="81">
        <v>74</v>
      </c>
      <c r="G25" s="81">
        <f>E25+F25</f>
        <v>504</v>
      </c>
      <c r="H25" s="81">
        <v>468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106</v>
      </c>
      <c r="B27" s="81">
        <v>3907</v>
      </c>
      <c r="C27" s="81">
        <v>753</v>
      </c>
      <c r="D27" s="81">
        <v>6860</v>
      </c>
      <c r="E27" s="81">
        <v>2224</v>
      </c>
      <c r="F27" s="81">
        <v>530</v>
      </c>
      <c r="G27" s="81">
        <f>E27+F27</f>
        <v>2754</v>
      </c>
      <c r="H27" s="81">
        <v>3388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107</v>
      </c>
      <c r="B29" s="81">
        <v>3360</v>
      </c>
      <c r="C29" s="81">
        <v>689</v>
      </c>
      <c r="D29" s="81">
        <v>4761</v>
      </c>
      <c r="E29" s="81">
        <v>2009</v>
      </c>
      <c r="F29" s="81">
        <v>364</v>
      </c>
      <c r="G29" s="81">
        <f>E29+F29</f>
        <v>2373</v>
      </c>
      <c r="H29" s="81">
        <v>1941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547</v>
      </c>
      <c r="C30" s="81">
        <f>(C27)-(C29)</f>
        <v>64</v>
      </c>
      <c r="D30" s="81">
        <f>(D27)-(D29)</f>
        <v>2099</v>
      </c>
      <c r="E30" s="81">
        <f>(E27)-(E29)</f>
        <v>215</v>
      </c>
      <c r="F30" s="81">
        <f>(F27)-(F29)</f>
        <v>166</v>
      </c>
      <c r="G30" s="81">
        <f>E30+F30</f>
        <v>381</v>
      </c>
      <c r="H30" s="81">
        <f>(H27)-(H29)</f>
        <v>1447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16.279761904761905</v>
      </c>
      <c r="C31" s="82">
        <f t="shared" si="1"/>
        <v>9.2888243831640054</v>
      </c>
      <c r="D31" s="82">
        <f t="shared" si="1"/>
        <v>44.087376601554297</v>
      </c>
      <c r="E31" s="82">
        <f t="shared" si="1"/>
        <v>10.701841712294675</v>
      </c>
      <c r="F31" s="82">
        <f t="shared" si="1"/>
        <v>45.604395604395606</v>
      </c>
      <c r="G31" s="82">
        <f t="shared" si="1"/>
        <v>16.055625790139064</v>
      </c>
      <c r="H31" s="82">
        <f t="shared" si="1"/>
        <v>74.549201442555386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524</v>
      </c>
      <c r="C9" s="84">
        <v>639</v>
      </c>
      <c r="D9" s="85">
        <f>IF(AND(C9&gt;0,B9&gt;0),(B9/C9%)-100,"x  ")</f>
        <v>-17.996870109546165</v>
      </c>
      <c r="E9" s="83">
        <v>2880</v>
      </c>
      <c r="F9" s="84">
        <v>2402</v>
      </c>
      <c r="G9" s="85">
        <f>IF(AND(F9&gt;0,E9&gt;0),(E9/F9%)-100,"x  ")</f>
        <v>19.900083263946712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430</v>
      </c>
      <c r="C11" s="84">
        <v>528</v>
      </c>
      <c r="D11" s="85">
        <f>IF(AND(C11&gt;0,B11&gt;0),(B11/C11%)-100,"x  ")</f>
        <v>-18.560606060606062</v>
      </c>
      <c r="E11" s="83">
        <v>2224</v>
      </c>
      <c r="F11" s="84">
        <v>2009</v>
      </c>
      <c r="G11" s="85">
        <f>IF(AND(F11&gt;0,E11&gt;0),(E11/F11%)-100,"x  ")</f>
        <v>10.70184171229468</v>
      </c>
      <c r="H11" s="50"/>
    </row>
    <row r="12" spans="1:26" hidden="1" x14ac:dyDescent="0.2">
      <c r="A12" s="56" t="s">
        <v>77</v>
      </c>
      <c r="B12" s="83">
        <v>37</v>
      </c>
      <c r="C12" s="84">
        <v>47</v>
      </c>
      <c r="D12" s="85">
        <f>IF(AND(C12&gt;0,B12&gt;0),(B12/C12%)-100,"x  ")</f>
        <v>-21.276595744680847</v>
      </c>
      <c r="E12" s="83">
        <v>265</v>
      </c>
      <c r="F12" s="84">
        <v>182</v>
      </c>
      <c r="G12" s="85">
        <f>IF(AND(F12&gt;0,E12&gt;0),(E12/F12%)-100,"x  ")</f>
        <v>45.604395604395592</v>
      </c>
      <c r="H12" s="50"/>
    </row>
    <row r="13" spans="1:26" x14ac:dyDescent="0.2">
      <c r="A13" s="56" t="s">
        <v>78</v>
      </c>
      <c r="B13" s="83">
        <f>(B11)+(B12)</f>
        <v>467</v>
      </c>
      <c r="C13" s="84">
        <f>(C11)+(C12)</f>
        <v>575</v>
      </c>
      <c r="D13" s="85">
        <f>IF(AND(C13&gt;0,B13&gt;0),(B13/C13%)-100,"x  ")</f>
        <v>-18.782608695652172</v>
      </c>
      <c r="E13" s="83">
        <f>(E11)+(E12)</f>
        <v>2489</v>
      </c>
      <c r="F13" s="84">
        <f>(F11)+(F12)</f>
        <v>2191</v>
      </c>
      <c r="G13" s="85">
        <f>IF(AND(F13&gt;0,E13&gt;0),(E13/F13%)-100,"x  ")</f>
        <v>13.601095390232771</v>
      </c>
      <c r="H13" s="57"/>
    </row>
    <row r="14" spans="1:26" x14ac:dyDescent="0.2">
      <c r="A14" s="56" t="s">
        <v>79</v>
      </c>
      <c r="B14" s="83">
        <v>57</v>
      </c>
      <c r="C14" s="84">
        <v>64</v>
      </c>
      <c r="D14" s="85">
        <f>IF(AND(C14&gt;0,B14&gt;0),(B14/C14%)-100,"x  ")</f>
        <v>-10.9375</v>
      </c>
      <c r="E14" s="83">
        <v>391</v>
      </c>
      <c r="F14" s="84">
        <v>211</v>
      </c>
      <c r="G14" s="85">
        <f>IF(AND(F14&gt;0,E14&gt;0),(E14/F14%)-100,"x  ")</f>
        <v>85.308056872037923</v>
      </c>
      <c r="H14" s="58"/>
    </row>
    <row r="15" spans="1:26" x14ac:dyDescent="0.2">
      <c r="A15" s="56" t="s">
        <v>80</v>
      </c>
      <c r="B15" s="83">
        <v>25</v>
      </c>
      <c r="C15" s="84">
        <v>31</v>
      </c>
      <c r="D15" s="85">
        <f>IF(AND(C15&gt;0,B15&gt;0),(B15/C15%)-100,"x  ")</f>
        <v>-19.354838709677423</v>
      </c>
      <c r="E15" s="83">
        <v>173</v>
      </c>
      <c r="F15" s="84">
        <v>114</v>
      </c>
      <c r="G15" s="85">
        <f>IF(AND(F15&gt;0,E15&gt;0),(E15/F15%)-100,"x  ")</f>
        <v>51.754385964912302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524.11</v>
      </c>
      <c r="C17" s="86">
        <v>585.44500000000005</v>
      </c>
      <c r="D17" s="85">
        <f>IF(AND(C17&gt;0,B17&gt;0),(B17/C17%)-100,"x  ")</f>
        <v>-10.476645970159467</v>
      </c>
      <c r="E17" s="83">
        <v>3133.337</v>
      </c>
      <c r="F17" s="84">
        <v>2254.1550000000002</v>
      </c>
      <c r="G17" s="85">
        <f>IF(AND(F17&gt;0,E17&gt;0),(E17/F17%)-100,"x  ")</f>
        <v>39.002730513207837</v>
      </c>
      <c r="H17" s="50"/>
    </row>
    <row r="18" spans="1:8" hidden="1" x14ac:dyDescent="0.2">
      <c r="A18" s="61" t="s">
        <v>82</v>
      </c>
      <c r="B18" s="86">
        <v>288.24200000000002</v>
      </c>
      <c r="C18" s="86">
        <v>344.58300000000003</v>
      </c>
      <c r="D18" s="85">
        <f>IF(AND(C18&gt;0,B18&gt;0),(B18/C18%)-100,"x  ")</f>
        <v>-16.350487400713334</v>
      </c>
      <c r="E18" s="83">
        <v>1532.931</v>
      </c>
      <c r="F18" s="84">
        <v>1348.7639999999999</v>
      </c>
      <c r="G18" s="85">
        <f>IF(AND(F18&gt;0,E18&gt;0),(E18/F18%)-100,"x  ")</f>
        <v>13.654501454665166</v>
      </c>
      <c r="H18" s="50"/>
    </row>
    <row r="19" spans="1:8" hidden="1" x14ac:dyDescent="0.2">
      <c r="A19" s="61" t="s">
        <v>83</v>
      </c>
      <c r="B19" s="86">
        <v>38.462000000000003</v>
      </c>
      <c r="C19" s="86">
        <v>44.640999999999998</v>
      </c>
      <c r="D19" s="85">
        <f>IF(AND(C19&gt;0,B19&gt;0),(B19/C19%)-100,"x  ")</f>
        <v>-13.841535807889599</v>
      </c>
      <c r="E19" s="83">
        <v>265.63299999999998</v>
      </c>
      <c r="F19" s="84">
        <v>178.87899999999999</v>
      </c>
      <c r="G19" s="85">
        <f>IF(AND(F19&gt;0,E19&gt;0),(E19/F19%)-100,"x  ")</f>
        <v>48.498705829079995</v>
      </c>
      <c r="H19" s="50"/>
    </row>
    <row r="20" spans="1:8" x14ac:dyDescent="0.2">
      <c r="A20" s="61" t="s">
        <v>84</v>
      </c>
      <c r="B20" s="87">
        <f>(B18)+(B19)</f>
        <v>326.70400000000001</v>
      </c>
      <c r="C20" s="87">
        <f>(C18)+(C19)</f>
        <v>389.22400000000005</v>
      </c>
      <c r="D20" s="85">
        <f>IF(AND(C20&gt;0,B20&gt;0),(B20/C20%)-100,"x  ")</f>
        <v>-16.062729944710512</v>
      </c>
      <c r="E20" s="83">
        <f>(E18)+(E19)</f>
        <v>1798.5640000000001</v>
      </c>
      <c r="F20" s="84">
        <f>(F18)+(F19)</f>
        <v>1527.6429999999998</v>
      </c>
      <c r="G20" s="85">
        <f>IF(AND(F20&gt;0,E20&gt;0),(E20/F20%)-100,"x  ")</f>
        <v>17.7345754210899</v>
      </c>
      <c r="H20" s="57"/>
    </row>
    <row r="21" spans="1:8" x14ac:dyDescent="0.2">
      <c r="A21" s="61" t="s">
        <v>85</v>
      </c>
      <c r="B21" s="86">
        <v>197.40600000000001</v>
      </c>
      <c r="C21" s="86">
        <v>196.221</v>
      </c>
      <c r="D21" s="85">
        <f>IF(AND(C21&gt;0,B21&gt;0),(B21/C21%)-100,"x  ")</f>
        <v>0.60391089638723372</v>
      </c>
      <c r="E21" s="83">
        <v>1334.7729999999999</v>
      </c>
      <c r="F21" s="84">
        <v>726.51199999999994</v>
      </c>
      <c r="G21" s="85">
        <f>IF(AND(F21&gt;0,E21&gt;0),(E21/F21%)-100,"x  ")</f>
        <v>83.72346224150462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152.77600000000001</v>
      </c>
      <c r="C23" s="86">
        <v>170.458</v>
      </c>
      <c r="D23" s="85">
        <f>IF(AND(C23&gt;0,B23&gt;0),(B23/C23%)-100,"x  ")</f>
        <v>-10.373229769209999</v>
      </c>
      <c r="E23" s="83">
        <v>894.30700000000002</v>
      </c>
      <c r="F23" s="84">
        <v>607.65</v>
      </c>
      <c r="G23" s="85">
        <f>IF(AND(F23&gt;0,E23&gt;0),(E23/F23%)-100,"x  ")</f>
        <v>47.174689377108564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80.468000000000004</v>
      </c>
      <c r="C25" s="86">
        <v>90.364999999999995</v>
      </c>
      <c r="D25" s="85">
        <f>IF(AND(C25&gt;0,B25&gt;0),(B25/C25%)-100,"x  ")</f>
        <v>-10.952249211531011</v>
      </c>
      <c r="E25" s="83">
        <v>423.077</v>
      </c>
      <c r="F25" s="84">
        <v>354.17</v>
      </c>
      <c r="G25" s="85">
        <f>IF(AND(F25&gt;0,E25&gt;0),(E25/F25%)-100,"x  ")</f>
        <v>19.45591100319055</v>
      </c>
      <c r="H25" s="50"/>
    </row>
    <row r="26" spans="1:8" hidden="1" x14ac:dyDescent="0.2">
      <c r="A26" s="61" t="s">
        <v>89</v>
      </c>
      <c r="B26" s="86">
        <v>11.465999999999999</v>
      </c>
      <c r="C26" s="86">
        <v>12.157</v>
      </c>
      <c r="D26" s="85">
        <f>IF(AND(C26&gt;0,B26&gt;0),(B26/C26%)-100,"x  ")</f>
        <v>-5.6839680842313101</v>
      </c>
      <c r="E26" s="83">
        <v>74.281999999999996</v>
      </c>
      <c r="F26" s="84">
        <v>49.29</v>
      </c>
      <c r="G26" s="85">
        <f>IF(AND(F26&gt;0,E26&gt;0),(E26/F26%)-100,"x  ")</f>
        <v>50.703996753905443</v>
      </c>
      <c r="H26" s="50"/>
    </row>
    <row r="27" spans="1:8" x14ac:dyDescent="0.2">
      <c r="A27" s="56" t="s">
        <v>78</v>
      </c>
      <c r="B27" s="86">
        <f>(B25)+(B26)</f>
        <v>91.933999999999997</v>
      </c>
      <c r="C27" s="86">
        <f>(C25)+(C26)</f>
        <v>102.52199999999999</v>
      </c>
      <c r="D27" s="85">
        <f>IF(AND(C27&gt;0,B27&gt;0),(B27/C27%)-100,"x  ")</f>
        <v>-10.327539454946262</v>
      </c>
      <c r="E27" s="83">
        <f>(E25)+(E26)</f>
        <v>497.35899999999998</v>
      </c>
      <c r="F27" s="84">
        <f>(F25)+(F26)</f>
        <v>403.46000000000004</v>
      </c>
      <c r="G27" s="85">
        <f>IF(AND(F27&gt;0,E27&gt;0),(E27/F27%)-100,"x  ")</f>
        <v>23.2734347890745</v>
      </c>
      <c r="H27" s="57"/>
    </row>
    <row r="28" spans="1:8" x14ac:dyDescent="0.2">
      <c r="A28" s="56" t="s">
        <v>79</v>
      </c>
      <c r="B28" s="86">
        <v>60.841999999999999</v>
      </c>
      <c r="C28" s="86">
        <v>67.936000000000007</v>
      </c>
      <c r="D28" s="85">
        <f>IF(AND(C28&gt;0,B28&gt;0),(B28/C28%)-100,"x  ")</f>
        <v>-10.442180876118712</v>
      </c>
      <c r="E28" s="83">
        <v>396.94799999999998</v>
      </c>
      <c r="F28" s="84">
        <v>204.19</v>
      </c>
      <c r="G28" s="85">
        <f>IF(AND(F28&gt;0,E28&gt;0),(E28/F28%)-100,"x  ")</f>
        <v>94.401292913462925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972</v>
      </c>
      <c r="C30" s="86">
        <v>1144</v>
      </c>
      <c r="D30" s="85">
        <f>IF(AND(C30&gt;0,B30&gt;0),(B30/C30%)-100,"x  ")</f>
        <v>-15.034965034965026</v>
      </c>
      <c r="E30" s="83">
        <v>6142</v>
      </c>
      <c r="F30" s="84">
        <v>4314</v>
      </c>
      <c r="G30" s="85">
        <f>IF(AND(F30&gt;0,E30&gt;0),(E30/F30%)-100,"x  ")</f>
        <v>42.373667130273532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504</v>
      </c>
      <c r="C34" s="86">
        <f>C11+(C12*2)</f>
        <v>622</v>
      </c>
      <c r="D34" s="85">
        <f>IF(AND(C34&gt;0,B34&gt;0),(B34/C34%)-100,"x  ")</f>
        <v>-18.971061093247584</v>
      </c>
      <c r="E34" s="83">
        <f>E11+(E12*2)</f>
        <v>2754</v>
      </c>
      <c r="F34" s="84">
        <f>F11+(F12*2)</f>
        <v>2373</v>
      </c>
      <c r="G34" s="85">
        <f>IF(AND(F34&gt;0,E34&gt;0),(E34/F34%)-100,"x  ")</f>
        <v>16.055625790139061</v>
      </c>
      <c r="H34" s="57"/>
    </row>
    <row r="35" spans="1:8" x14ac:dyDescent="0.2">
      <c r="A35" s="68" t="s">
        <v>92</v>
      </c>
      <c r="B35" s="86">
        <f>(B30)-(B34)</f>
        <v>468</v>
      </c>
      <c r="C35" s="86">
        <f>(C30)-(C34)</f>
        <v>522</v>
      </c>
      <c r="D35" s="85">
        <f>IF(AND(C35&gt;0,B35&gt;0),(B35/C35%)-100,"x  ")</f>
        <v>-10.34482758620689</v>
      </c>
      <c r="E35" s="83">
        <f>(E30)-(E34)</f>
        <v>3388</v>
      </c>
      <c r="F35" s="84">
        <f>(F30)-(F34)</f>
        <v>1941</v>
      </c>
      <c r="G35" s="85">
        <f>IF(AND(F35&gt;0,E35&gt;0),(E35/F35%)-100,"x  ")</f>
        <v>74.549201442555386</v>
      </c>
      <c r="H35" s="58"/>
    </row>
    <row r="36" spans="1:8" x14ac:dyDescent="0.2">
      <c r="A36" s="56" t="s">
        <v>93</v>
      </c>
      <c r="B36" s="86">
        <v>228</v>
      </c>
      <c r="C36" s="86">
        <v>223</v>
      </c>
      <c r="D36" s="85">
        <f>IF(AND(C36&gt;0,B36&gt;0),(B36/C36%)-100,"x  ")</f>
        <v>2.2421524663677133</v>
      </c>
      <c r="E36" s="83">
        <v>1268</v>
      </c>
      <c r="F36" s="84">
        <v>741</v>
      </c>
      <c r="G36" s="85">
        <f>IF(AND(F36&gt;0,E36&gt;0),(E36/F36%)-100,"x  ")</f>
        <v>71.120107962213211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98.781999999999996</v>
      </c>
      <c r="C38" s="87">
        <v>113.15300000000001</v>
      </c>
      <c r="D38" s="85">
        <f>IF(AND(C38&gt;0,B38&gt;0),(B38/C38%)-100,"x  ")</f>
        <v>-12.700502858960888</v>
      </c>
      <c r="E38" s="83">
        <v>589.41899999999998</v>
      </c>
      <c r="F38" s="84">
        <v>424.56099999999998</v>
      </c>
      <c r="G38" s="85">
        <f>IF(AND(F38&gt;0,E38&gt;0),(E38/F38%)-100,"x  ")</f>
        <v>38.830226987405808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54.47</v>
      </c>
      <c r="C40" s="86">
        <v>65.856999999999999</v>
      </c>
      <c r="D40" s="85">
        <f>IF(AND(C40&gt;0,B40&gt;0),(B40/C40%)-100,"x  ")</f>
        <v>-17.290493037945851</v>
      </c>
      <c r="E40" s="83">
        <v>284.56400000000002</v>
      </c>
      <c r="F40" s="84">
        <v>252.64099999999999</v>
      </c>
      <c r="G40" s="85">
        <f>IF(AND(F40&gt;0,E40&gt;0),(E40/F40%)-100,"x  ")</f>
        <v>12.635716293079923</v>
      </c>
      <c r="H40" s="50"/>
    </row>
    <row r="41" spans="1:8" hidden="1" x14ac:dyDescent="0.2">
      <c r="A41" s="61" t="s">
        <v>89</v>
      </c>
      <c r="B41" s="86">
        <v>6.9539999999999997</v>
      </c>
      <c r="C41" s="86">
        <v>9.1129999999999995</v>
      </c>
      <c r="D41" s="85">
        <f>IF(AND(C41&gt;0,B41&gt;0),(B41/C41%)-100,"x  ")</f>
        <v>-23.691429825523969</v>
      </c>
      <c r="E41" s="83">
        <v>52.265000000000001</v>
      </c>
      <c r="F41" s="84">
        <v>34.460999999999999</v>
      </c>
      <c r="G41" s="85">
        <f>IF(AND(F41&gt;0,E41&gt;0),(E41/F41%)-100,"x  ")</f>
        <v>51.664200110269604</v>
      </c>
      <c r="H41" s="50"/>
    </row>
    <row r="42" spans="1:8" x14ac:dyDescent="0.2">
      <c r="A42" s="56" t="s">
        <v>91</v>
      </c>
      <c r="B42" s="87">
        <f>(B40)+(B41)</f>
        <v>61.423999999999999</v>
      </c>
      <c r="C42" s="87">
        <f>(C40)+(C41)</f>
        <v>74.97</v>
      </c>
      <c r="D42" s="85">
        <f>IF(AND(C42&gt;0,B42&gt;0),(B42/C42%)-100,"x  ")</f>
        <v>-18.068560757636391</v>
      </c>
      <c r="E42" s="83">
        <f>(E40)+(E41)</f>
        <v>336.82900000000001</v>
      </c>
      <c r="F42" s="84">
        <f>(F40)+(F41)</f>
        <v>287.10199999999998</v>
      </c>
      <c r="G42" s="85">
        <f>IF(AND(F42&gt;0,E42&gt;0),(E42/F42%)-100,"x  ")</f>
        <v>17.320325180597848</v>
      </c>
      <c r="H42" s="57"/>
    </row>
    <row r="43" spans="1:8" x14ac:dyDescent="0.2">
      <c r="A43" s="68" t="s">
        <v>92</v>
      </c>
      <c r="B43" s="86">
        <v>37.357999999999997</v>
      </c>
      <c r="C43" s="86">
        <v>38.183</v>
      </c>
      <c r="D43" s="85">
        <f>IF(AND(C43&gt;0,B43&gt;0),(B43/C43%)-100,"x  ")</f>
        <v>-2.1606474085325971</v>
      </c>
      <c r="E43" s="83">
        <v>252.59</v>
      </c>
      <c r="F43" s="84">
        <v>137.459</v>
      </c>
      <c r="G43" s="85">
        <f>IF(AND(F43&gt;0,E43&gt;0),(E43/F43%)-100,"x  ")</f>
        <v>83.756611062207639</v>
      </c>
      <c r="H43" s="50"/>
    </row>
    <row r="44" spans="1:8" x14ac:dyDescent="0.2">
      <c r="A44" s="56" t="s">
        <v>93</v>
      </c>
      <c r="B44" s="86">
        <v>18.173999999999999</v>
      </c>
      <c r="C44" s="86">
        <v>19.033000000000001</v>
      </c>
      <c r="D44" s="85">
        <f>IF(AND(C44&gt;0,B44&gt;0),(B44/C44%)-100,"x  ")</f>
        <v>-4.5132138916618487</v>
      </c>
      <c r="E44" s="83">
        <v>104.598</v>
      </c>
      <c r="F44" s="84">
        <v>61.905999999999999</v>
      </c>
      <c r="G44" s="85">
        <f>IF(AND(F44&gt;0,E44&gt;0),(E44/F44%)-100,"x  ")</f>
        <v>68.962620747585049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4031</v>
      </c>
      <c r="C46" s="87">
        <v>4738</v>
      </c>
      <c r="D46" s="85">
        <f>IF(AND(C46&gt;0,B46&gt;0),(B46/C46%)-100,"x  ")</f>
        <v>-14.921907978049816</v>
      </c>
      <c r="E46" s="83">
        <v>24347</v>
      </c>
      <c r="F46" s="84">
        <v>17933</v>
      </c>
      <c r="G46" s="85">
        <f>IF(AND(F46&gt;0,E46&gt;0),(E46/F46%)-100,"x  ")</f>
        <v>35.766464060670273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2235</v>
      </c>
      <c r="C48" s="86">
        <v>2773</v>
      </c>
      <c r="D48" s="85">
        <f>IF(AND(C48&gt;0,B48&gt;0),(B48/C48%)-100,"x  ")</f>
        <v>-19.401370357014059</v>
      </c>
      <c r="E48" s="83">
        <v>11661</v>
      </c>
      <c r="F48" s="84">
        <v>10598</v>
      </c>
      <c r="G48" s="85">
        <f>IF(AND(F48&gt;0,E48&gt;0),(E48/F48%)-100,"x  ")</f>
        <v>10.030194376297416</v>
      </c>
      <c r="H48" s="50"/>
    </row>
    <row r="49" spans="1:8" hidden="1" x14ac:dyDescent="0.2">
      <c r="A49" s="61" t="s">
        <v>89</v>
      </c>
      <c r="B49" s="86">
        <v>321</v>
      </c>
      <c r="C49" s="86">
        <v>384</v>
      </c>
      <c r="D49" s="85">
        <f>IF(AND(C49&gt;0,B49&gt;0),(B49/C49%)-100,"x  ")</f>
        <v>-16.40625</v>
      </c>
      <c r="E49" s="83">
        <v>2230</v>
      </c>
      <c r="F49" s="84">
        <v>1497</v>
      </c>
      <c r="G49" s="85">
        <f>IF(AND(F49&gt;0,E49&gt;0),(E49/F49%)-100,"x  ")</f>
        <v>48.964595858383433</v>
      </c>
      <c r="H49" s="50"/>
    </row>
    <row r="50" spans="1:8" x14ac:dyDescent="0.2">
      <c r="A50" s="56" t="s">
        <v>91</v>
      </c>
      <c r="B50" s="86">
        <f>(B48)+(B49)</f>
        <v>2556</v>
      </c>
      <c r="C50" s="86">
        <f>(C48)+(C49)</f>
        <v>3157</v>
      </c>
      <c r="D50" s="85">
        <f>IF(AND(C50&gt;0,B50&gt;0),(B50/C50%)-100,"x  ")</f>
        <v>-19.037060500475135</v>
      </c>
      <c r="E50" s="83">
        <f>(E48)+(E49)</f>
        <v>13891</v>
      </c>
      <c r="F50" s="84">
        <f>(F48)+(F49)</f>
        <v>12095</v>
      </c>
      <c r="G50" s="85">
        <f>IF(AND(F50&gt;0,E50&gt;0),(E50/F50%)-100,"x  ")</f>
        <v>14.849111202976431</v>
      </c>
      <c r="H50" s="57"/>
    </row>
    <row r="51" spans="1:8" x14ac:dyDescent="0.2">
      <c r="A51" s="68" t="s">
        <v>92</v>
      </c>
      <c r="B51" s="86">
        <v>1475</v>
      </c>
      <c r="C51" s="86">
        <v>1581</v>
      </c>
      <c r="D51" s="85">
        <f>IF(AND(C51&gt;0,B51&gt;0),(B51/C51%)-100,"x  ")</f>
        <v>-6.7046173308032877</v>
      </c>
      <c r="E51" s="83">
        <v>10456</v>
      </c>
      <c r="F51" s="84">
        <v>5838</v>
      </c>
      <c r="G51" s="85">
        <f>IF(AND(F51&gt;0,E51&gt;0),(E51/F51%)-100,"x  ")</f>
        <v>79.102432339842409</v>
      </c>
      <c r="H51" s="50"/>
    </row>
    <row r="52" spans="1:8" x14ac:dyDescent="0.2">
      <c r="A52" s="69" t="s">
        <v>93</v>
      </c>
      <c r="B52" s="88">
        <v>753</v>
      </c>
      <c r="C52" s="88">
        <v>672</v>
      </c>
      <c r="D52" s="89">
        <f>IF(AND(C52&gt;0,B52&gt;0),(B52/C52%)-100,"x  ")</f>
        <v>12.053571428571431</v>
      </c>
      <c r="E52" s="90">
        <v>4260</v>
      </c>
      <c r="F52" s="91">
        <v>2320</v>
      </c>
      <c r="G52" s="89">
        <f>IF(AND(F52&gt;0,E52&gt;0),(E52/F52%)-100,"x  ")</f>
        <v>83.620689655172413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114</v>
      </c>
    </row>
    <row r="3" spans="1:26" x14ac:dyDescent="0.2">
      <c r="A3" s="73"/>
      <c r="B3" s="27" t="s">
        <v>115</v>
      </c>
      <c r="C3" s="27" t="s">
        <v>116</v>
      </c>
      <c r="D3" s="27" t="s">
        <v>117</v>
      </c>
      <c r="E3" s="27" t="s">
        <v>118</v>
      </c>
      <c r="F3" s="28" t="s">
        <v>119</v>
      </c>
      <c r="G3" s="28" t="s">
        <v>120</v>
      </c>
      <c r="H3" s="29" t="s">
        <v>121</v>
      </c>
      <c r="I3" s="28" t="s">
        <v>122</v>
      </c>
      <c r="J3" s="28" t="s">
        <v>123</v>
      </c>
      <c r="K3" s="28" t="s">
        <v>124</v>
      </c>
      <c r="L3" s="28" t="s">
        <v>125</v>
      </c>
      <c r="M3" s="28" t="s">
        <v>126</v>
      </c>
      <c r="N3" s="28" t="s">
        <v>115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880</v>
      </c>
      <c r="C7" s="77">
        <v>904</v>
      </c>
      <c r="D7" s="77">
        <v>749</v>
      </c>
      <c r="E7" s="77">
        <v>873</v>
      </c>
      <c r="F7" s="77">
        <v>1089</v>
      </c>
      <c r="G7" s="77">
        <v>740</v>
      </c>
      <c r="H7" s="77">
        <v>608</v>
      </c>
      <c r="I7" s="77">
        <v>1062</v>
      </c>
      <c r="J7" s="77">
        <v>743</v>
      </c>
      <c r="K7" s="77">
        <v>616</v>
      </c>
      <c r="L7" s="77">
        <v>854</v>
      </c>
      <c r="M7" s="78">
        <v>940</v>
      </c>
      <c r="N7" s="77">
        <v>754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1300</v>
      </c>
      <c r="C11" s="77">
        <v>1178</v>
      </c>
      <c r="D11" s="77">
        <v>859</v>
      </c>
      <c r="E11" s="77">
        <v>1057</v>
      </c>
      <c r="F11" s="77">
        <v>1496</v>
      </c>
      <c r="G11" s="77">
        <v>929</v>
      </c>
      <c r="H11" s="77">
        <v>832</v>
      </c>
      <c r="I11" s="77">
        <v>1902</v>
      </c>
      <c r="J11" s="77">
        <v>1514</v>
      </c>
      <c r="K11" s="77">
        <v>1041</v>
      </c>
      <c r="L11" s="77">
        <v>1602</v>
      </c>
      <c r="M11" s="78">
        <v>1581</v>
      </c>
      <c r="N11" s="77">
        <v>1122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2016-07-27T05:13:03Z</dcterms:modified>
  <cp:category>LIS-Bericht</cp:category>
</cp:coreProperties>
</file>