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E30" i="4"/>
  <c r="E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7" i="5" l="1"/>
  <c r="G27" i="5"/>
  <c r="G35" i="5"/>
  <c r="G13" i="5"/>
  <c r="D20" i="5"/>
  <c r="G42" i="5"/>
  <c r="D13" i="5"/>
  <c r="G20" i="5"/>
  <c r="D42" i="5"/>
  <c r="D35" i="5"/>
  <c r="G34" i="5"/>
  <c r="D34" i="5"/>
  <c r="G50" i="5"/>
  <c r="G30" i="4"/>
  <c r="G31" i="4" s="1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<sst xmlns="http://schemas.openxmlformats.org/spreadsheetml/2006/main" count="155" uniqueCount="132">
  <si>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</si>
  <si>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</si>
  <si>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</si>
  <si>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</si>
  <si>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</si>
  <si>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</si>
  <si>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</si>
  <si>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</si>
  <si>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</si>
  <si>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</si>
  <si>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</si>
  <si>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</si>
  <si>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</si>
  <si>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</si>
  <si>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</si>
  <si>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</si>
  <si>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</si>
  <si>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</si>
  <si>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</si>
  <si>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</si>
  <si>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</si>
  <si>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</si>
  <si>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</si>
  <si>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</si>
  <si>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</si>
  <si>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</si>
  <si>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</si>
  <si>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</si>
  <si>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</si>
  <si>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</si>
  <si>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</si>
  <si>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</si>
  <si>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</si>
  <si>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</si>
  <si>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</si>
  <si>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</si>
  <si>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</si>
  <si>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</si>
  <si>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</si>
  <si>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</si>
  <si>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</si>
  <si>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</si>
  <si>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</si>
  <si>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</si>
  <si>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</si>
  <si>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</si>
  <si>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</si>
  <si>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</si>
  <si>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</si>
  <si>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</si>
  <si>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</si>
  <si>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</si>
  <si>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</si>
  <si>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</si>
  <si>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</si>
  <si>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</si>
  <si>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</si>
  <si>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</si>
  <si>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</si>
  <si>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</si>
  <si>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</si>
  <si>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</si>
  <si>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</si>
  <si>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</si>
  <si>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</si>
  <si>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</si>
  <si>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</si>
  <si>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</si>
  <si>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</si>
  <si>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</si>
  <si>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</si>
  <si>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</si>
  <si>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</si>
  <si>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</si>
  <si>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</si>
  <si>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</si>
  <si>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</si>
  <si>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</si>
  <si>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</si>
  <si>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</si>
  <si>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</si>
  <si>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</si>
  <si>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</si>
  <si>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</si>
  <si>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</si>
  <si>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</si>
  <si>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</si>
  <si>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</si>
  <si>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</si>
  <si>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</si>
  <si>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</si>
  <si>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</si>
  <si>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</si>
  <si>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</si>
  <si>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</si>
  <si>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</si>
  <si>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</si>
  <si>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</si>
  <si>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</si>
  <si>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</si>
  <si>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</si>
  <si>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</si>
  <si>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</si>
  <si>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</si>
  <si>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</si>
  <si>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</si>
  <si>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im Juni 2015</t>
  </si>
  <si>
    <t>Januar bis Juni 2015</t>
  </si>
  <si>
    <t>Januar bis Juni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</si>
  <si>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Juni 2015</t>
    </r>
  </si>
  <si>
    <t>Juni 
2015</t>
  </si>
  <si>
    <t>Juni 
2014</t>
  </si>
  <si>
    <t xml:space="preserve">Januar bis Juni </t>
  </si>
  <si>
    <t>Stand: Juni 2015</t>
  </si>
  <si>
    <t>Baugenehmigungen für Wohngebäude insgesamt 
ab Juni 2015</t>
  </si>
  <si>
    <t>Juni 2015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</si>
  <si>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</si>
  <si>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</si>
  <si>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</si>
  <si>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</si>
  <si>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</si>
  <si>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</si>
  <si>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</si>
  <si>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</si>
  <si>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</si>
  <si>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</si>
  <si>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</si>
  <si>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</si>
  <si>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</si>
  <si>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Juni 2015</t>
    </r>
  </si>
  <si>
    <t>Kennziffer: F II 1 - m 6/15 SH</t>
  </si>
  <si>
    <t>Herausgegeben am: 2.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</si>
</sst>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944</c:v>
                </c:pt>
                <c:pt idx="1">
                  <c:v>717</c:v>
                </c:pt>
                <c:pt idx="2">
                  <c:v>792</c:v>
                </c:pt>
                <c:pt idx="3">
                  <c:v>599</c:v>
                </c:pt>
                <c:pt idx="4">
                  <c:v>860</c:v>
                </c:pt>
                <c:pt idx="5">
                  <c:v>545</c:v>
                </c:pt>
                <c:pt idx="6">
                  <c:v>839</c:v>
                </c:pt>
                <c:pt idx="7">
                  <c:v>600</c:v>
                </c:pt>
                <c:pt idx="8">
                  <c:v>425</c:v>
                </c:pt>
                <c:pt idx="9">
                  <c:v>789</c:v>
                </c:pt>
                <c:pt idx="10">
                  <c:v>666</c:v>
                </c:pt>
                <c:pt idx="11">
                  <c:v>880</c:v>
                </c:pt>
                <c:pt idx="12">
                  <c:v>904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1576</c:v>
                </c:pt>
                <c:pt idx="1">
                  <c:v>896</c:v>
                </c:pt>
                <c:pt idx="2">
                  <c:v>1253</c:v>
                </c:pt>
                <c:pt idx="3">
                  <c:v>743</c:v>
                </c:pt>
                <c:pt idx="4">
                  <c:v>1382</c:v>
                </c:pt>
                <c:pt idx="5">
                  <c:v>719</c:v>
                </c:pt>
                <c:pt idx="6">
                  <c:v>1443</c:v>
                </c:pt>
                <c:pt idx="7">
                  <c:v>1081</c:v>
                </c:pt>
                <c:pt idx="8">
                  <c:v>446</c:v>
                </c:pt>
                <c:pt idx="9">
                  <c:v>1074</c:v>
                </c:pt>
                <c:pt idx="10">
                  <c:v>860</c:v>
                </c:pt>
                <c:pt idx="11">
                  <c:v>1300</c:v>
                </c:pt>
                <c:pt idx="12">
                  <c:v>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029184"/>
        <c:axId val="78030720"/>
      </c:lineChart>
      <c:catAx>
        <c:axId val="78029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8030720"/>
        <c:crosses val="autoZero"/>
        <c:auto val="1"/>
        <c:lblAlgn val="ctr"/>
        <c:lblOffset val="100"/>
        <c:noMultiLvlLbl val="0"/>
      </c:catAx>
      <c:valAx>
        <c:axId val="7803072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80291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105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6/15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129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33</v>
      </c>
      <c r="C8" s="81">
        <v>6</v>
      </c>
      <c r="D8" s="81">
        <v>36</v>
      </c>
      <c r="E8" s="81">
        <v>26</v>
      </c>
      <c r="F8" s="81">
        <v>2</v>
      </c>
      <c r="G8" s="81">
        <f>E8+F8</f>
        <v>28</v>
      </c>
      <c r="H8" s="81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11</v>
      </c>
      <c r="C9" s="81">
        <v>7</v>
      </c>
      <c r="D9" s="81">
        <v>9</v>
      </c>
      <c r="E9" s="81">
        <v>5</v>
      </c>
      <c r="F9" s="81">
        <v>0</v>
      </c>
      <c r="G9" s="81">
        <f>E9+F9</f>
        <v>5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f>E10+F10</f>
        <v>0</v>
      </c>
      <c r="H10" s="81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8</v>
      </c>
      <c r="C11" s="81">
        <v>2</v>
      </c>
      <c r="D11" s="81">
        <v>9</v>
      </c>
      <c r="E11" s="81">
        <v>4</v>
      </c>
      <c r="F11" s="81">
        <v>0</v>
      </c>
      <c r="G11" s="81">
        <f>E11+F11</f>
        <v>4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48</v>
      </c>
      <c r="C13" s="81">
        <v>14</v>
      </c>
      <c r="D13" s="81">
        <v>64</v>
      </c>
      <c r="E13" s="81">
        <v>26</v>
      </c>
      <c r="F13" s="81">
        <v>6</v>
      </c>
      <c r="G13" s="81">
        <f t="shared" ref="G13:G23" si="0">E13+F13</f>
        <v>32</v>
      </c>
      <c r="H13" s="81">
        <v>4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49</v>
      </c>
      <c r="C14" s="81">
        <v>6</v>
      </c>
      <c r="D14" s="81">
        <v>37</v>
      </c>
      <c r="E14" s="81">
        <v>27</v>
      </c>
      <c r="F14" s="81">
        <v>4</v>
      </c>
      <c r="G14" s="81">
        <f t="shared" si="0"/>
        <v>31</v>
      </c>
      <c r="H14" s="81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104</v>
      </c>
      <c r="C15" s="81">
        <v>23</v>
      </c>
      <c r="D15" s="81">
        <v>155</v>
      </c>
      <c r="E15" s="81">
        <v>44</v>
      </c>
      <c r="F15" s="81">
        <v>24</v>
      </c>
      <c r="G15" s="81">
        <f t="shared" si="0"/>
        <v>68</v>
      </c>
      <c r="H15" s="81">
        <v>84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46</v>
      </c>
      <c r="C16" s="81">
        <v>12</v>
      </c>
      <c r="D16" s="81">
        <v>86</v>
      </c>
      <c r="E16" s="81">
        <v>16</v>
      </c>
      <c r="F16" s="81">
        <v>18</v>
      </c>
      <c r="G16" s="81">
        <f t="shared" si="0"/>
        <v>34</v>
      </c>
      <c r="H16" s="81">
        <v>16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66</v>
      </c>
      <c r="C17" s="81">
        <v>11</v>
      </c>
      <c r="D17" s="81">
        <v>92</v>
      </c>
      <c r="E17" s="81">
        <v>40</v>
      </c>
      <c r="F17" s="81">
        <v>2</v>
      </c>
      <c r="G17" s="81">
        <f t="shared" si="0"/>
        <v>42</v>
      </c>
      <c r="H17" s="81">
        <v>34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42</v>
      </c>
      <c r="C18" s="81">
        <v>7</v>
      </c>
      <c r="D18" s="81">
        <v>63</v>
      </c>
      <c r="E18" s="81">
        <v>26</v>
      </c>
      <c r="F18" s="81">
        <v>2</v>
      </c>
      <c r="G18" s="81">
        <f t="shared" si="0"/>
        <v>28</v>
      </c>
      <c r="H18" s="81">
        <v>34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134</v>
      </c>
      <c r="C19" s="81">
        <v>34</v>
      </c>
      <c r="D19" s="81">
        <v>158</v>
      </c>
      <c r="E19" s="81">
        <v>75</v>
      </c>
      <c r="F19" s="81">
        <v>22</v>
      </c>
      <c r="G19" s="81">
        <f t="shared" si="0"/>
        <v>97</v>
      </c>
      <c r="H19" s="81">
        <v>53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84</v>
      </c>
      <c r="C20" s="81">
        <v>17</v>
      </c>
      <c r="D20" s="81">
        <v>132</v>
      </c>
      <c r="E20" s="81">
        <v>54</v>
      </c>
      <c r="F20" s="81">
        <v>22</v>
      </c>
      <c r="G20" s="81">
        <f t="shared" si="0"/>
        <v>76</v>
      </c>
      <c r="H20" s="81">
        <v>38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138</v>
      </c>
      <c r="C21" s="81">
        <v>21</v>
      </c>
      <c r="D21" s="81">
        <v>189</v>
      </c>
      <c r="E21" s="81">
        <v>99</v>
      </c>
      <c r="F21" s="81">
        <v>6</v>
      </c>
      <c r="G21" s="81">
        <f t="shared" si="0"/>
        <v>105</v>
      </c>
      <c r="H21" s="81">
        <v>76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74</v>
      </c>
      <c r="C22" s="81">
        <v>22</v>
      </c>
      <c r="D22" s="81">
        <v>54</v>
      </c>
      <c r="E22" s="81">
        <v>49</v>
      </c>
      <c r="F22" s="81">
        <v>2</v>
      </c>
      <c r="G22" s="81">
        <f t="shared" si="0"/>
        <v>51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67</v>
      </c>
      <c r="C23" s="81">
        <v>5</v>
      </c>
      <c r="D23" s="81">
        <v>94</v>
      </c>
      <c r="E23" s="81">
        <v>34</v>
      </c>
      <c r="F23" s="81">
        <v>18</v>
      </c>
      <c r="G23" s="81">
        <f t="shared" si="0"/>
        <v>52</v>
      </c>
      <c r="H23" s="81">
        <v>39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904</v>
      </c>
      <c r="C25" s="81">
        <v>187</v>
      </c>
      <c r="D25" s="81">
        <v>1178</v>
      </c>
      <c r="E25" s="81">
        <v>525</v>
      </c>
      <c r="F25" s="81">
        <v>128</v>
      </c>
      <c r="G25" s="81">
        <f>E25+F25</f>
        <v>653</v>
      </c>
      <c r="H25" s="81">
        <v>378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4264</v>
      </c>
      <c r="C27" s="81">
        <v>876</v>
      </c>
      <c r="D27" s="81">
        <v>5939</v>
      </c>
      <c r="E27" s="81">
        <v>2534</v>
      </c>
      <c r="F27" s="81">
        <v>492</v>
      </c>
      <c r="G27" s="81">
        <f>E27+F27</f>
        <v>3026</v>
      </c>
      <c r="H27" s="81">
        <v>2319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4027</v>
      </c>
      <c r="C29" s="81">
        <v>879</v>
      </c>
      <c r="D29" s="81">
        <v>5742</v>
      </c>
      <c r="E29" s="81">
        <v>2450</v>
      </c>
      <c r="F29" s="81">
        <v>482</v>
      </c>
      <c r="G29" s="81">
        <f>E29+F29</f>
        <v>2932</v>
      </c>
      <c r="H29" s="81">
        <v>2425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237</v>
      </c>
      <c r="C30" s="81">
        <f>(C27)-(C29)</f>
        <v>-3</v>
      </c>
      <c r="D30" s="81">
        <f>(D27)-(D29)</f>
        <v>197</v>
      </c>
      <c r="E30" s="81">
        <f>(E27)-(E29)</f>
        <v>84</v>
      </c>
      <c r="F30" s="81">
        <f>(F27)-(F29)</f>
        <v>10</v>
      </c>
      <c r="G30" s="81">
        <f>E30+F30</f>
        <v>94</v>
      </c>
      <c r="H30" s="81">
        <f>(H27)-(H29)</f>
        <v>-106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5.8852743978147508</v>
      </c>
      <c r="C31" s="82">
        <f t="shared" si="1"/>
        <v>-0.34129692832764508</v>
      </c>
      <c r="D31" s="82">
        <f t="shared" si="1"/>
        <v>3.4308603274120517</v>
      </c>
      <c r="E31" s="82">
        <f t="shared" si="1"/>
        <v>3.4285714285714288</v>
      </c>
      <c r="F31" s="82">
        <f t="shared" si="1"/>
        <v>2.0746887966804977</v>
      </c>
      <c r="G31" s="82">
        <f t="shared" si="1"/>
        <v>3.2060027285129604</v>
      </c>
      <c r="H31" s="82">
        <f t="shared" si="1"/>
        <v>-4.3711340206185572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636</v>
      </c>
      <c r="C9" s="84">
        <v>683</v>
      </c>
      <c r="D9" s="85">
        <f>IF(AND(C9&gt;0,B9&gt;0),(B9/C9%)-100,"x  ")</f>
        <v>-6.8814055636896114</v>
      </c>
      <c r="E9" s="83">
        <v>3038</v>
      </c>
      <c r="F9" s="84">
        <v>2946</v>
      </c>
      <c r="G9" s="85">
        <f>IF(AND(F9&gt;0,E9&gt;0),(E9/F9%)-100,"x  ")</f>
        <v>3.1228784792939592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525</v>
      </c>
      <c r="C11" s="84">
        <v>570</v>
      </c>
      <c r="D11" s="85">
        <f>IF(AND(C11&gt;0,B11&gt;0),(B11/C11%)-100,"x  ")</f>
        <v>-7.8947368421052602</v>
      </c>
      <c r="E11" s="83">
        <v>2534</v>
      </c>
      <c r="F11" s="84">
        <v>2450</v>
      </c>
      <c r="G11" s="85">
        <f>IF(AND(F11&gt;0,E11&gt;0),(E11/F11%)-100,"x  ")</f>
        <v>3.4285714285714306</v>
      </c>
      <c r="H11" s="50"/>
    </row>
    <row r="12" spans="1:26" hidden="1" x14ac:dyDescent="0.2">
      <c r="A12" s="56" t="s">
        <v>77</v>
      </c>
      <c r="B12" s="83">
        <v>64</v>
      </c>
      <c r="C12" s="84">
        <v>45</v>
      </c>
      <c r="D12" s="85">
        <f>IF(AND(C12&gt;0,B12&gt;0),(B12/C12%)-100,"x  ")</f>
        <v>42.222222222222229</v>
      </c>
      <c r="E12" s="83">
        <v>246</v>
      </c>
      <c r="F12" s="84">
        <v>241</v>
      </c>
      <c r="G12" s="85">
        <f>IF(AND(F12&gt;0,E12&gt;0),(E12/F12%)-100,"x  ")</f>
        <v>2.0746887966804906</v>
      </c>
      <c r="H12" s="50"/>
    </row>
    <row r="13" spans="1:26" x14ac:dyDescent="0.2">
      <c r="A13" s="56" t="s">
        <v>78</v>
      </c>
      <c r="B13" s="83">
        <f>(B11)+(B12)</f>
        <v>589</v>
      </c>
      <c r="C13" s="84">
        <f>(C11)+(C12)</f>
        <v>615</v>
      </c>
      <c r="D13" s="85">
        <f>IF(AND(C13&gt;0,B13&gt;0),(B13/C13%)-100,"x  ")</f>
        <v>-4.2276422764227704</v>
      </c>
      <c r="E13" s="83">
        <f>(E11)+(E12)</f>
        <v>2780</v>
      </c>
      <c r="F13" s="84">
        <f>(F11)+(F12)</f>
        <v>2691</v>
      </c>
      <c r="G13" s="85">
        <f>IF(AND(F13&gt;0,E13&gt;0),(E13/F13%)-100,"x  ")</f>
        <v>3.3073206986250483</v>
      </c>
      <c r="H13" s="57"/>
    </row>
    <row r="14" spans="1:26" x14ac:dyDescent="0.2">
      <c r="A14" s="56" t="s">
        <v>79</v>
      </c>
      <c r="B14" s="83">
        <v>47</v>
      </c>
      <c r="C14" s="84">
        <v>68</v>
      </c>
      <c r="D14" s="85">
        <f>IF(AND(C14&gt;0,B14&gt;0),(B14/C14%)-100,"x  ")</f>
        <v>-30.882352941176478</v>
      </c>
      <c r="E14" s="83">
        <v>258</v>
      </c>
      <c r="F14" s="84">
        <v>255</v>
      </c>
      <c r="G14" s="85">
        <f>IF(AND(F14&gt;0,E14&gt;0),(E14/F14%)-100,"x  ")</f>
        <v>1.1764705882353041</v>
      </c>
      <c r="H14" s="58"/>
    </row>
    <row r="15" spans="1:26" x14ac:dyDescent="0.2">
      <c r="A15" s="56" t="s">
        <v>80</v>
      </c>
      <c r="B15" s="83">
        <v>50</v>
      </c>
      <c r="C15" s="84">
        <v>35</v>
      </c>
      <c r="D15" s="85">
        <f>IF(AND(C15&gt;0,B15&gt;0),(B15/C15%)-100,"x  ")</f>
        <v>42.857142857142861</v>
      </c>
      <c r="E15" s="83">
        <v>164</v>
      </c>
      <c r="F15" s="84">
        <v>118</v>
      </c>
      <c r="G15" s="85">
        <f>IF(AND(F15&gt;0,E15&gt;0),(E15/F15%)-100,"x  ")</f>
        <v>38.983050847457633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545.83900000000006</v>
      </c>
      <c r="C17" s="86">
        <v>765.42600000000004</v>
      </c>
      <c r="D17" s="85">
        <f>IF(AND(C17&gt;0,B17&gt;0),(B17/C17%)-100,"x  ")</f>
        <v>-28.688207612492917</v>
      </c>
      <c r="E17" s="83">
        <v>2799.9940000000001</v>
      </c>
      <c r="F17" s="84">
        <v>2743.5889999999999</v>
      </c>
      <c r="G17" s="85">
        <f>IF(AND(F17&gt;0,E17&gt;0),(E17/F17%)-100,"x  ")</f>
        <v>2.0558837347722232</v>
      </c>
      <c r="H17" s="50"/>
    </row>
    <row r="18" spans="1:8" hidden="1" x14ac:dyDescent="0.2">
      <c r="A18" s="61" t="s">
        <v>82</v>
      </c>
      <c r="B18" s="86">
        <v>356.721</v>
      </c>
      <c r="C18" s="86">
        <v>390.31099999999998</v>
      </c>
      <c r="D18" s="85">
        <f>IF(AND(C18&gt;0,B18&gt;0),(B18/C18%)-100,"x  ")</f>
        <v>-8.6059578131284979</v>
      </c>
      <c r="E18" s="83">
        <v>1705.4849999999999</v>
      </c>
      <c r="F18" s="84">
        <v>1639.896</v>
      </c>
      <c r="G18" s="85">
        <f>IF(AND(F18&gt;0,E18&gt;0),(E18/F18%)-100,"x  ")</f>
        <v>3.9995829003790533</v>
      </c>
      <c r="H18" s="50"/>
    </row>
    <row r="19" spans="1:8" hidden="1" x14ac:dyDescent="0.2">
      <c r="A19" s="61" t="s">
        <v>83</v>
      </c>
      <c r="B19" s="86">
        <v>64.759</v>
      </c>
      <c r="C19" s="86">
        <v>44.17</v>
      </c>
      <c r="D19" s="85">
        <f>IF(AND(C19&gt;0,B19&gt;0),(B19/C19%)-100,"x  ")</f>
        <v>46.6130858048449</v>
      </c>
      <c r="E19" s="83">
        <v>243.63800000000001</v>
      </c>
      <c r="F19" s="84">
        <v>235.35900000000001</v>
      </c>
      <c r="G19" s="85">
        <f>IF(AND(F19&gt;0,E19&gt;0),(E19/F19%)-100,"x  ")</f>
        <v>3.5176050204156155</v>
      </c>
      <c r="H19" s="50"/>
    </row>
    <row r="20" spans="1:8" x14ac:dyDescent="0.2">
      <c r="A20" s="61" t="s">
        <v>84</v>
      </c>
      <c r="B20" s="87">
        <f>(B18)+(B19)</f>
        <v>421.48</v>
      </c>
      <c r="C20" s="87">
        <f>(C18)+(C19)</f>
        <v>434.48099999999999</v>
      </c>
      <c r="D20" s="85">
        <f>IF(AND(C20&gt;0,B20&gt;0),(B20/C20%)-100,"x  ")</f>
        <v>-2.9923057625074421</v>
      </c>
      <c r="E20" s="83">
        <f>(E18)+(E19)</f>
        <v>1949.1229999999998</v>
      </c>
      <c r="F20" s="84">
        <f>(F18)+(F19)</f>
        <v>1875.2549999999999</v>
      </c>
      <c r="G20" s="85">
        <f>IF(AND(F20&gt;0,E20&gt;0),(E20/F20%)-100,"x  ")</f>
        <v>3.9390909502974267</v>
      </c>
      <c r="H20" s="57"/>
    </row>
    <row r="21" spans="1:8" x14ac:dyDescent="0.2">
      <c r="A21" s="61" t="s">
        <v>85</v>
      </c>
      <c r="B21" s="86">
        <v>124.35899999999999</v>
      </c>
      <c r="C21" s="86">
        <v>330.94499999999999</v>
      </c>
      <c r="D21" s="85">
        <f>IF(AND(C21&gt;0,B21&gt;0),(B21/C21%)-100,"x  ")</f>
        <v>-62.423061233739745</v>
      </c>
      <c r="E21" s="83">
        <v>850.87099999999998</v>
      </c>
      <c r="F21" s="84">
        <v>868.33399999999995</v>
      </c>
      <c r="G21" s="85">
        <f>IF(AND(F21&gt;0,E21&gt;0),(E21/F21%)-100,"x  ")</f>
        <v>-2.0110925058790627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147.16399999999999</v>
      </c>
      <c r="C23" s="86">
        <v>206.209</v>
      </c>
      <c r="D23" s="85">
        <f>IF(AND(C23&gt;0,B23&gt;0),(B23/C23%)-100,"x  ")</f>
        <v>-28.633570794679187</v>
      </c>
      <c r="E23" s="83">
        <v>754.81399999999996</v>
      </c>
      <c r="F23" s="84">
        <v>741.71699999999998</v>
      </c>
      <c r="G23" s="85">
        <f>IF(AND(F23&gt;0,E23&gt;0),(E23/F23%)-100,"x  ")</f>
        <v>1.7657678063196585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92.558999999999997</v>
      </c>
      <c r="C25" s="86">
        <v>108.357</v>
      </c>
      <c r="D25" s="85">
        <f>IF(AND(C25&gt;0,B25&gt;0),(B25/C25%)-100,"x  ")</f>
        <v>-14.579584152385166</v>
      </c>
      <c r="E25" s="83">
        <v>446.72899999999998</v>
      </c>
      <c r="F25" s="84">
        <v>438.06799999999998</v>
      </c>
      <c r="G25" s="85">
        <f>IF(AND(F25&gt;0,E25&gt;0),(E25/F25%)-100,"x  ")</f>
        <v>1.9770903147456522</v>
      </c>
      <c r="H25" s="50"/>
    </row>
    <row r="26" spans="1:8" hidden="1" x14ac:dyDescent="0.2">
      <c r="A26" s="61" t="s">
        <v>89</v>
      </c>
      <c r="B26" s="86">
        <v>18.009</v>
      </c>
      <c r="C26" s="86">
        <v>11.532</v>
      </c>
      <c r="D26" s="85">
        <f>IF(AND(C26&gt;0,B26&gt;0),(B26/C26%)-100,"x  ")</f>
        <v>56.165452653485943</v>
      </c>
      <c r="E26" s="83">
        <v>67.299000000000007</v>
      </c>
      <c r="F26" s="84">
        <v>66.382000000000005</v>
      </c>
      <c r="G26" s="85">
        <f>IF(AND(F26&gt;0,E26&gt;0),(E26/F26%)-100,"x  ")</f>
        <v>1.3813985719020252</v>
      </c>
      <c r="H26" s="50"/>
    </row>
    <row r="27" spans="1:8" x14ac:dyDescent="0.2">
      <c r="A27" s="56" t="s">
        <v>78</v>
      </c>
      <c r="B27" s="86">
        <f>(B25)+(B26)</f>
        <v>110.568</v>
      </c>
      <c r="C27" s="86">
        <f>(C25)+(C26)</f>
        <v>119.889</v>
      </c>
      <c r="D27" s="85">
        <f>IF(AND(C27&gt;0,B27&gt;0),(B27/C27%)-100,"x  ")</f>
        <v>-7.77469158972049</v>
      </c>
      <c r="E27" s="83">
        <f>(E25)+(E26)</f>
        <v>514.02800000000002</v>
      </c>
      <c r="F27" s="84">
        <f>(F25)+(F26)</f>
        <v>504.45</v>
      </c>
      <c r="G27" s="85">
        <f>IF(AND(F27&gt;0,E27&gt;0),(E27/F27%)-100,"x  ")</f>
        <v>1.8987015561502574</v>
      </c>
      <c r="H27" s="57"/>
    </row>
    <row r="28" spans="1:8" x14ac:dyDescent="0.2">
      <c r="A28" s="56" t="s">
        <v>79</v>
      </c>
      <c r="B28" s="86">
        <v>36.595999999999997</v>
      </c>
      <c r="C28" s="86">
        <v>86.32</v>
      </c>
      <c r="D28" s="85">
        <f>IF(AND(C28&gt;0,B28&gt;0),(B28/C28%)-100,"x  ")</f>
        <v>-57.604263206672847</v>
      </c>
      <c r="E28" s="83">
        <v>240.786</v>
      </c>
      <c r="F28" s="84">
        <v>237.267</v>
      </c>
      <c r="G28" s="85">
        <f>IF(AND(F28&gt;0,E28&gt;0),(E28/F28%)-100,"x  ")</f>
        <v>1.4831392481887633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1031</v>
      </c>
      <c r="C30" s="86">
        <v>1500</v>
      </c>
      <c r="D30" s="85">
        <f>IF(AND(C30&gt;0,B30&gt;0),(B30/C30%)-100,"x  ")</f>
        <v>-31.266666666666666</v>
      </c>
      <c r="E30" s="83">
        <v>5345</v>
      </c>
      <c r="F30" s="84">
        <v>5357</v>
      </c>
      <c r="G30" s="85">
        <f>IF(AND(F30&gt;0,E30&gt;0),(E30/F30%)-100,"x  ")</f>
        <v>-0.22400597349262341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653</v>
      </c>
      <c r="C34" s="86">
        <f>C11+(C12*2)</f>
        <v>660</v>
      </c>
      <c r="D34" s="85">
        <f>IF(AND(C34&gt;0,B34&gt;0),(B34/C34%)-100,"x  ")</f>
        <v>-1.0606060606060623</v>
      </c>
      <c r="E34" s="83">
        <f>E11+(E12*2)</f>
        <v>3026</v>
      </c>
      <c r="F34" s="84">
        <f>F11+(F12*2)</f>
        <v>2932</v>
      </c>
      <c r="G34" s="85">
        <f>IF(AND(F34&gt;0,E34&gt;0),(E34/F34%)-100,"x  ")</f>
        <v>3.2060027285129564</v>
      </c>
      <c r="H34" s="57"/>
    </row>
    <row r="35" spans="1:8" x14ac:dyDescent="0.2">
      <c r="A35" s="68" t="s">
        <v>92</v>
      </c>
      <c r="B35" s="86">
        <f>(B30)-(B34)</f>
        <v>378</v>
      </c>
      <c r="C35" s="86">
        <f>(C30)-(C34)</f>
        <v>840</v>
      </c>
      <c r="D35" s="85">
        <f>IF(AND(C35&gt;0,B35&gt;0),(B35/C35%)-100,"x  ")</f>
        <v>-55</v>
      </c>
      <c r="E35" s="83">
        <f>(E30)-(E34)</f>
        <v>2319</v>
      </c>
      <c r="F35" s="84">
        <f>(F30)-(F34)</f>
        <v>2425</v>
      </c>
      <c r="G35" s="85">
        <f>IF(AND(F35&gt;0,E35&gt;0),(E35/F35%)-100,"x  ")</f>
        <v>-4.3711340206185554</v>
      </c>
      <c r="H35" s="58"/>
    </row>
    <row r="36" spans="1:8" x14ac:dyDescent="0.2">
      <c r="A36" s="56" t="s">
        <v>93</v>
      </c>
      <c r="B36" s="86">
        <v>242</v>
      </c>
      <c r="C36" s="86">
        <v>267</v>
      </c>
      <c r="D36" s="85">
        <f>IF(AND(C36&gt;0,B36&gt;0),(B36/C36%)-100,"x  ")</f>
        <v>-9.3632958801498063</v>
      </c>
      <c r="E36" s="83">
        <v>983</v>
      </c>
      <c r="F36" s="84">
        <v>796</v>
      </c>
      <c r="G36" s="85">
        <f>IF(AND(F36&gt;0,E36&gt;0),(E36/F36%)-100,"x  ")</f>
        <v>23.492462311557787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102.587</v>
      </c>
      <c r="C38" s="87">
        <v>141.94800000000001</v>
      </c>
      <c r="D38" s="85">
        <f>IF(AND(C38&gt;0,B38&gt;0),(B38/C38%)-100,"x  ")</f>
        <v>-27.729168427874995</v>
      </c>
      <c r="E38" s="83">
        <v>527.14800000000002</v>
      </c>
      <c r="F38" s="84">
        <v>516.03899999999999</v>
      </c>
      <c r="G38" s="85">
        <f>IF(AND(F38&gt;0,E38&gt;0),(E38/F38%)-100,"x  ")</f>
        <v>2.1527442693284939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66.194999999999993</v>
      </c>
      <c r="C40" s="86">
        <v>73.992999999999995</v>
      </c>
      <c r="D40" s="85">
        <f>IF(AND(C40&gt;0,B40&gt;0),(B40/C40%)-100,"x  ")</f>
        <v>-10.538834754638955</v>
      </c>
      <c r="E40" s="83">
        <v>318.83600000000001</v>
      </c>
      <c r="F40" s="84">
        <v>307.50099999999998</v>
      </c>
      <c r="G40" s="85">
        <f>IF(AND(F40&gt;0,E40&gt;0),(E40/F40%)-100,"x  ")</f>
        <v>3.6861668742540843</v>
      </c>
      <c r="H40" s="50"/>
    </row>
    <row r="41" spans="1:8" hidden="1" x14ac:dyDescent="0.2">
      <c r="A41" s="61" t="s">
        <v>89</v>
      </c>
      <c r="B41" s="86">
        <v>12.83</v>
      </c>
      <c r="C41" s="86">
        <v>8.86</v>
      </c>
      <c r="D41" s="85">
        <f>IF(AND(C41&gt;0,B41&gt;0),(B41/C41%)-100,"x  ")</f>
        <v>44.808126410835229</v>
      </c>
      <c r="E41" s="83">
        <v>47.290999999999997</v>
      </c>
      <c r="F41" s="84">
        <v>45.533999999999999</v>
      </c>
      <c r="G41" s="85">
        <f>IF(AND(F41&gt;0,E41&gt;0),(E41/F41%)-100,"x  ")</f>
        <v>3.8586550709360097</v>
      </c>
      <c r="H41" s="50"/>
    </row>
    <row r="42" spans="1:8" x14ac:dyDescent="0.2">
      <c r="A42" s="56" t="s">
        <v>91</v>
      </c>
      <c r="B42" s="87">
        <f>(B40)+(B41)</f>
        <v>79.024999999999991</v>
      </c>
      <c r="C42" s="87">
        <f>(C40)+(C41)</f>
        <v>82.852999999999994</v>
      </c>
      <c r="D42" s="85">
        <f>IF(AND(C42&gt;0,B42&gt;0),(B42/C42%)-100,"x  ")</f>
        <v>-4.6202310115505867</v>
      </c>
      <c r="E42" s="83">
        <f>(E40)+(E41)</f>
        <v>366.12700000000001</v>
      </c>
      <c r="F42" s="84">
        <f>(F40)+(F41)</f>
        <v>353.03499999999997</v>
      </c>
      <c r="G42" s="85">
        <f>IF(AND(F42&gt;0,E42&gt;0),(E42/F42%)-100,"x  ")</f>
        <v>3.7084141798971899</v>
      </c>
      <c r="H42" s="57"/>
    </row>
    <row r="43" spans="1:8" x14ac:dyDescent="0.2">
      <c r="A43" s="68" t="s">
        <v>92</v>
      </c>
      <c r="B43" s="86">
        <v>23.562000000000001</v>
      </c>
      <c r="C43" s="86">
        <v>59.094999999999999</v>
      </c>
      <c r="D43" s="85">
        <f>IF(AND(C43&gt;0,B43&gt;0),(B43/C43%)-100,"x  ")</f>
        <v>-60.128606481089768</v>
      </c>
      <c r="E43" s="83">
        <v>161.02099999999999</v>
      </c>
      <c r="F43" s="84">
        <v>163.00399999999999</v>
      </c>
      <c r="G43" s="85">
        <f>IF(AND(F43&gt;0,E43&gt;0),(E43/F43%)-100,"x  ")</f>
        <v>-1.2165345635689988</v>
      </c>
      <c r="H43" s="50"/>
    </row>
    <row r="44" spans="1:8" x14ac:dyDescent="0.2">
      <c r="A44" s="56" t="s">
        <v>93</v>
      </c>
      <c r="B44" s="86">
        <v>18.983000000000001</v>
      </c>
      <c r="C44" s="86">
        <v>23.119</v>
      </c>
      <c r="D44" s="85">
        <f>IF(AND(C44&gt;0,B44&gt;0),(B44/C44%)-100,"x  ")</f>
        <v>-17.890047147367966</v>
      </c>
      <c r="E44" s="83">
        <v>80.888999999999996</v>
      </c>
      <c r="F44" s="84">
        <v>65.885000000000005</v>
      </c>
      <c r="G44" s="85">
        <f>IF(AND(F44&gt;0,E44&gt;0),(E44/F44%)-100,"x  ")</f>
        <v>22.773013584275617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4412</v>
      </c>
      <c r="C46" s="87">
        <v>5772</v>
      </c>
      <c r="D46" s="85">
        <f>IF(AND(C46&gt;0,B46&gt;0),(B46/C46%)-100,"x  ")</f>
        <v>-23.562023562023555</v>
      </c>
      <c r="E46" s="83">
        <v>22345</v>
      </c>
      <c r="F46" s="84">
        <v>21733</v>
      </c>
      <c r="G46" s="85">
        <f>IF(AND(F46&gt;0,E46&gt;0),(E46/F46%)-100,"x  ")</f>
        <v>2.8159941103391049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2727</v>
      </c>
      <c r="C48" s="86">
        <v>3039</v>
      </c>
      <c r="D48" s="85">
        <f>IF(AND(C48&gt;0,B48&gt;0),(B48/C48%)-100,"x  ")</f>
        <v>-10.266535044422511</v>
      </c>
      <c r="E48" s="83">
        <v>13325</v>
      </c>
      <c r="F48" s="84">
        <v>12936</v>
      </c>
      <c r="G48" s="85">
        <f>IF(AND(F48&gt;0,E48&gt;0),(E48/F48%)-100,"x  ")</f>
        <v>3.0071119356833549</v>
      </c>
      <c r="H48" s="50"/>
    </row>
    <row r="49" spans="1:8" hidden="1" x14ac:dyDescent="0.2">
      <c r="A49" s="61" t="s">
        <v>89</v>
      </c>
      <c r="B49" s="86">
        <v>528</v>
      </c>
      <c r="C49" s="86">
        <v>388</v>
      </c>
      <c r="D49" s="85">
        <f>IF(AND(C49&gt;0,B49&gt;0),(B49/C49%)-100,"x  ")</f>
        <v>36.082474226804123</v>
      </c>
      <c r="E49" s="83">
        <v>2025</v>
      </c>
      <c r="F49" s="84">
        <v>1985</v>
      </c>
      <c r="G49" s="85">
        <f>IF(AND(F49&gt;0,E49&gt;0),(E49/F49%)-100,"x  ")</f>
        <v>2.0151133501259437</v>
      </c>
      <c r="H49" s="50"/>
    </row>
    <row r="50" spans="1:8" x14ac:dyDescent="0.2">
      <c r="A50" s="56" t="s">
        <v>91</v>
      </c>
      <c r="B50" s="86">
        <f>(B48)+(B49)</f>
        <v>3255</v>
      </c>
      <c r="C50" s="86">
        <f>(C48)+(C49)</f>
        <v>3427</v>
      </c>
      <c r="D50" s="85">
        <f>IF(AND(C50&gt;0,B50&gt;0),(B50/C50%)-100,"x  ")</f>
        <v>-5.0189670265538524</v>
      </c>
      <c r="E50" s="83">
        <f>(E48)+(E49)</f>
        <v>15350</v>
      </c>
      <c r="F50" s="84">
        <f>(F48)+(F49)</f>
        <v>14921</v>
      </c>
      <c r="G50" s="85">
        <f>IF(AND(F50&gt;0,E50&gt;0),(E50/F50%)-100,"x  ")</f>
        <v>2.8751424167280959</v>
      </c>
      <c r="H50" s="57"/>
    </row>
    <row r="51" spans="1:8" x14ac:dyDescent="0.2">
      <c r="A51" s="68" t="s">
        <v>92</v>
      </c>
      <c r="B51" s="86">
        <v>1157</v>
      </c>
      <c r="C51" s="86">
        <v>2345</v>
      </c>
      <c r="D51" s="85">
        <f>IF(AND(C51&gt;0,B51&gt;0),(B51/C51%)-100,"x  ")</f>
        <v>-50.660980810234541</v>
      </c>
      <c r="E51" s="83">
        <v>6995</v>
      </c>
      <c r="F51" s="84">
        <v>6812</v>
      </c>
      <c r="G51" s="85">
        <f>IF(AND(F51&gt;0,E51&gt;0),(E51/F51%)-100,"x  ")</f>
        <v>2.6864357017028766</v>
      </c>
      <c r="H51" s="50"/>
    </row>
    <row r="52" spans="1:8" x14ac:dyDescent="0.2">
      <c r="A52" s="69" t="s">
        <v>93</v>
      </c>
      <c r="B52" s="88">
        <v>871</v>
      </c>
      <c r="C52" s="88">
        <v>887</v>
      </c>
      <c r="D52" s="89">
        <f>IF(AND(C52&gt;0,B52&gt;0),(B52/C52%)-100,"x  ")</f>
        <v>-1.8038331454340408</v>
      </c>
      <c r="E52" s="90">
        <v>3191</v>
      </c>
      <c r="F52" s="91">
        <v>2643</v>
      </c>
      <c r="G52" s="89">
        <f>IF(AND(F52&gt;0,E52&gt;0),(E52/F52%)-100,"x  ")</f>
        <v>20.734014377601213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944</v>
      </c>
      <c r="C7" s="77">
        <v>717</v>
      </c>
      <c r="D7" s="77">
        <v>792</v>
      </c>
      <c r="E7" s="77">
        <v>599</v>
      </c>
      <c r="F7" s="77">
        <v>860</v>
      </c>
      <c r="G7" s="77">
        <v>545</v>
      </c>
      <c r="H7" s="77">
        <v>839</v>
      </c>
      <c r="I7" s="77">
        <v>600</v>
      </c>
      <c r="J7" s="77">
        <v>425</v>
      </c>
      <c r="K7" s="77">
        <v>789</v>
      </c>
      <c r="L7" s="77">
        <v>666</v>
      </c>
      <c r="M7" s="78">
        <v>880</v>
      </c>
      <c r="N7" s="77">
        <v>904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1576</v>
      </c>
      <c r="C11" s="77">
        <v>896</v>
      </c>
      <c r="D11" s="77">
        <v>1253</v>
      </c>
      <c r="E11" s="77">
        <v>743</v>
      </c>
      <c r="F11" s="77">
        <v>1382</v>
      </c>
      <c r="G11" s="77">
        <v>719</v>
      </c>
      <c r="H11" s="77">
        <v>1443</v>
      </c>
      <c r="I11" s="77">
        <v>1081</v>
      </c>
      <c r="J11" s="77">
        <v>446</v>
      </c>
      <c r="K11" s="77">
        <v>1074</v>
      </c>
      <c r="L11" s="77">
        <v>860</v>
      </c>
      <c r="M11" s="78">
        <v>1300</v>
      </c>
      <c r="N11" s="77">
        <v>1178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2015-09-01T13:07:58Z</cp:lastPrinted>
  <dcterms:created xsi:type="dcterms:W3CDTF">2014-04-03T08:37:47Z</dcterms:created>
  <dcterms:modified xsi:type="dcterms:W3CDTF">2015-09-02T04:48:05Z</dcterms:modified>
  <cp:category>LIS-Bericht</cp:category>
</cp:coreProperties>
</file>