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G42" i="5" s="1"/>
  <c r="E42" i="5"/>
  <c r="C42" i="5"/>
  <c r="B42" i="5"/>
  <c r="D42" i="5" s="1"/>
  <c r="G41" i="5"/>
  <c r="D41" i="5"/>
  <c r="G40" i="5"/>
  <c r="D40" i="5"/>
  <c r="G38" i="5"/>
  <c r="D38" i="5"/>
  <c r="G36" i="5"/>
  <c r="D36" i="5"/>
  <c r="F35" i="5"/>
  <c r="F34" i="5"/>
  <c r="E34" i="5"/>
  <c r="E35" i="5" s="1"/>
  <c r="C34" i="5"/>
  <c r="C35" i="5" s="1"/>
  <c r="B34" i="5"/>
  <c r="B35" i="5" s="1"/>
  <c r="G30" i="5"/>
  <c r="D30" i="5"/>
  <c r="G28" i="5"/>
  <c r="D28" i="5"/>
  <c r="F27" i="5"/>
  <c r="G27" i="5" s="1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D13" i="5" s="1"/>
  <c r="G12" i="5"/>
  <c r="D12" i="5"/>
  <c r="G11" i="5"/>
  <c r="D11" i="5"/>
  <c r="G9" i="5"/>
  <c r="D9" i="5"/>
  <c r="B31" i="4"/>
  <c r="H30" i="4"/>
  <c r="H31" i="4" s="1"/>
  <c r="F30" i="4"/>
  <c r="F31" i="4" s="1"/>
  <c r="E30" i="4"/>
  <c r="G30" i="4" s="1"/>
  <c r="D30" i="4"/>
  <c r="D31" i="4" s="1"/>
  <c r="C30" i="4"/>
  <c r="C31" i="4" s="1"/>
  <c r="B30" i="4"/>
  <c r="G29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G20" i="5" l="1"/>
  <c r="D35" i="5"/>
  <c r="D27" i="5"/>
  <c r="D34" i="5"/>
  <c r="D50" i="5"/>
  <c r="G13" i="5"/>
  <c r="D20" i="5"/>
  <c r="G34" i="5"/>
  <c r="G50" i="5"/>
  <c r="G35" i="5"/>
  <c r="G31" i="4"/>
  <c r="E31" i="4"/>
</calcChain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<sst xmlns="http://schemas.openxmlformats.org/spreadsheetml/2006/main" count="155" uniqueCount="132">
  <si>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</si>
  <si>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</si>
  <si>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</si>
  <si>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</si>
  <si>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</si>
  <si>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</si>
  <si>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</si>
  <si>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</si>
  <si>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</si>
  <si>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</si>
  <si>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</si>
  <si>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</si>
  <si>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</si>
  <si>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</si>
  <si>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</si>
  <si>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</si>
  <si>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</si>
  <si>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</si>
  <si>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</si>
  <si>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</si>
  <si>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</si>
  <si>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</si>
  <si>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</si>
  <si>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</si>
  <si>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</si>
  <si>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</si>
  <si>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</si>
  <si>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</si>
  <si>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</si>
  <si>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</si>
  <si>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</si>
  <si>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</si>
  <si>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</si>
  <si>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</si>
  <si>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</si>
  <si>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</si>
  <si>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</si>
  <si>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</si>
  <si>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</si>
  <si>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</si>
  <si>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</si>
  <si>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</si>
  <si>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</si>
  <si>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</si>
  <si>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</si>
  <si>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</si>
  <si>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</si>
  <si>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</si>
  <si>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</si>
  <si>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</si>
  <si>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</si>
  <si>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</si>
  <si>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</si>
  <si>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</si>
  <si>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</si>
  <si>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</si>
  <si>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</si>
  <si>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</si>
  <si>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</si>
  <si>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</si>
  <si>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</si>
  <si>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</si>
  <si>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</si>
  <si>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</si>
  <si>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</si>
  <si>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</si>
  <si>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</si>
  <si>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</si>
  <si>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</si>
  <si>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</si>
  <si>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</si>
  <si>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</si>
  <si>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</si>
  <si>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</si>
  <si>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</si>
  <si>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</si>
  <si>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</si>
  <si>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</si>
  <si>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</si>
  <si>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</si>
  <si>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</si>
  <si>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</si>
  <si>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</si>
  <si>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</si>
  <si>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</si>
  <si>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</si>
  <si>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</si>
  <si>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</si>
  <si>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</si>
  <si>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</si>
  <si>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</si>
  <si>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</si>
  <si>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</si>
  <si>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</si>
  <si>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</si>
  <si>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</si>
  <si>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</si>
  <si>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</si>
  <si>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</si>
  <si>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</si>
  <si>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</si>
  <si>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</si>
  <si>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</si>
  <si>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</si>
  <si>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</si>
  <si>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Kennziffer: F II 1 - m 08/17 SH</t>
  </si>
  <si>
    <t>im August 2017</t>
  </si>
  <si>
    <t>1. Baugenehmigungen1 im Wohn- und Nichtwohnbau in Schleswig-Holstein im August 2017</t>
  </si>
  <si>
    <t>Januar bis August 2017</t>
  </si>
  <si>
    <t>Januar bis August 2016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</si>
  <si>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August 2017</t>
    </r>
  </si>
  <si>
    <t>August 
2017</t>
  </si>
  <si>
    <t>August 
2016</t>
  </si>
  <si>
    <t xml:space="preserve">Januar bis August </t>
  </si>
  <si>
    <t>Stand: August 2017</t>
  </si>
  <si>
    <t>Baugenehmigungen für Wohngebäude insgesamt 
ab August 2017</t>
  </si>
  <si>
    <t>August 2017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</si>
  <si>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</si>
  <si>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</si>
  <si>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</si>
  <si>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</si>
  <si>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</si>
  <si>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</si>
  <si>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</si>
  <si>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</si>
  <si>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</si>
  <si>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</si>
  <si>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</si>
  <si>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</si>
  <si>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Baugenehmigungen für Wohnungen ab August 2017</t>
  </si>
  <si>
    <t xml:space="preserve">© Statistisches Amt für Hamburg und Schleswig-Holstein, Hamburg 2017
Auszugsweise Vervielfältigung und Verbreitung mit Quellenangabe gestattet.         </t>
  </si>
  <si>
    <t>Herausgegeben am: 10. Oktober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</si>
</sst>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0" fontId="8" fillId="0" borderId="0" xfId="0" applyFont="1" applyAlignment="1">
      <alignment horizontal="righ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August</c:v>
                </c:pt>
                <c:pt idx="1">
                  <c:v>September</c:v>
                </c:pt>
                <c:pt idx="2">
                  <c:v>Oktober</c:v>
                </c:pt>
                <c:pt idx="3">
                  <c:v>November</c:v>
                </c:pt>
                <c:pt idx="4">
                  <c:v>Dezember</c:v>
                </c:pt>
                <c:pt idx="5">
                  <c:v>Januar</c:v>
                </c:pt>
                <c:pt idx="6">
                  <c:v>Februar</c:v>
                </c:pt>
                <c:pt idx="7">
                  <c:v>März</c:v>
                </c:pt>
                <c:pt idx="8">
                  <c:v>April</c:v>
                </c:pt>
                <c:pt idx="9">
                  <c:v>Mai</c:v>
                </c:pt>
                <c:pt idx="10">
                  <c:v>Juni</c:v>
                </c:pt>
                <c:pt idx="11">
                  <c:v>Juli</c:v>
                </c:pt>
                <c:pt idx="12">
                  <c:v>August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589</c:v>
                </c:pt>
                <c:pt idx="1">
                  <c:v>664</c:v>
                </c:pt>
                <c:pt idx="2">
                  <c:v>664</c:v>
                </c:pt>
                <c:pt idx="3">
                  <c:v>656</c:v>
                </c:pt>
                <c:pt idx="4">
                  <c:v>883</c:v>
                </c:pt>
                <c:pt idx="5">
                  <c:v>585</c:v>
                </c:pt>
                <c:pt idx="6">
                  <c:v>529</c:v>
                </c:pt>
                <c:pt idx="7">
                  <c:v>639</c:v>
                </c:pt>
                <c:pt idx="8">
                  <c:v>696</c:v>
                </c:pt>
                <c:pt idx="9">
                  <c:v>853</c:v>
                </c:pt>
                <c:pt idx="10">
                  <c:v>808</c:v>
                </c:pt>
                <c:pt idx="11">
                  <c:v>786</c:v>
                </c:pt>
                <c:pt idx="12">
                  <c:v>829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August</c:v>
                </c:pt>
                <c:pt idx="1">
                  <c:v>September</c:v>
                </c:pt>
                <c:pt idx="2">
                  <c:v>Oktober</c:v>
                </c:pt>
                <c:pt idx="3">
                  <c:v>November</c:v>
                </c:pt>
                <c:pt idx="4">
                  <c:v>Dezember</c:v>
                </c:pt>
                <c:pt idx="5">
                  <c:v>Januar</c:v>
                </c:pt>
                <c:pt idx="6">
                  <c:v>Februar</c:v>
                </c:pt>
                <c:pt idx="7">
                  <c:v>März</c:v>
                </c:pt>
                <c:pt idx="8">
                  <c:v>April</c:v>
                </c:pt>
                <c:pt idx="9">
                  <c:v>Mai</c:v>
                </c:pt>
                <c:pt idx="10">
                  <c:v>Juni</c:v>
                </c:pt>
                <c:pt idx="11">
                  <c:v>Juli</c:v>
                </c:pt>
                <c:pt idx="12">
                  <c:v>August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806</c:v>
                </c:pt>
                <c:pt idx="1">
                  <c:v>1114</c:v>
                </c:pt>
                <c:pt idx="2">
                  <c:v>1299</c:v>
                </c:pt>
                <c:pt idx="3">
                  <c:v>1260</c:v>
                </c:pt>
                <c:pt idx="4">
                  <c:v>1701</c:v>
                </c:pt>
                <c:pt idx="5">
                  <c:v>1399</c:v>
                </c:pt>
                <c:pt idx="6">
                  <c:v>1090</c:v>
                </c:pt>
                <c:pt idx="7">
                  <c:v>771</c:v>
                </c:pt>
                <c:pt idx="8">
                  <c:v>880</c:v>
                </c:pt>
                <c:pt idx="9">
                  <c:v>1135</c:v>
                </c:pt>
                <c:pt idx="10">
                  <c:v>1497</c:v>
                </c:pt>
                <c:pt idx="11">
                  <c:v>1177</c:v>
                </c:pt>
                <c:pt idx="12">
                  <c:v>1424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3400192"/>
        <c:axId val="83980672"/>
      </c:lineChart>
      <c:catAx>
        <c:axId val="834001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3980672"/>
        <c:crosses val="autoZero"/>
        <c:auto val="1"/>
        <c:lblAlgn val="ctr"/>
        <c:lblOffset val="100"/>
        <c:noMultiLvlLbl val="0"/>
      </c:catAx>
      <c:valAx>
        <c:axId val="83980672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340019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409575</xdr:colOff>
      <xdr:row>0</xdr:row>
      <xdr:rowOff>0</xdr:rowOff>
    </xdr:from>
    <xdr:to>
      <xdr:col>7</xdr:col>
      <xdr:colOff>759637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01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105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106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80" t="s">
        <v>131</v>
      </c>
    </row>
    <row r="22" spans="1:8" ht="16.5" x14ac:dyDescent="0.25">
      <c r="A22" s="93"/>
      <c r="B22" s="93"/>
      <c r="C22" s="93"/>
      <c r="D22" s="93"/>
      <c r="E22" s="93"/>
      <c r="F22" s="93"/>
      <c r="G22" s="9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101" t="s">
        <v>4</v>
      </c>
      <c r="B1" s="101"/>
      <c r="C1" s="101"/>
      <c r="D1" s="101"/>
      <c r="E1" s="101"/>
      <c r="F1" s="101"/>
      <c r="G1" s="101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102" t="s">
        <v>5</v>
      </c>
      <c r="B3" s="103"/>
      <c r="C3" s="103"/>
      <c r="D3" s="103"/>
      <c r="E3" s="103"/>
      <c r="F3" s="103"/>
      <c r="G3" s="103"/>
    </row>
    <row r="4" spans="1:7" x14ac:dyDescent="0.2">
      <c r="A4" s="94"/>
      <c r="B4" s="94"/>
      <c r="C4" s="94"/>
      <c r="D4" s="94"/>
      <c r="E4" s="94"/>
      <c r="F4" s="94"/>
      <c r="G4" s="94"/>
    </row>
    <row r="5" spans="1:7" x14ac:dyDescent="0.2">
      <c r="A5" s="11" t="s">
        <v>6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7" t="s">
        <v>7</v>
      </c>
      <c r="B7" s="96"/>
      <c r="C7" s="96"/>
      <c r="D7" s="96"/>
      <c r="E7" s="96"/>
      <c r="F7" s="96"/>
      <c r="G7" s="96"/>
    </row>
    <row r="8" spans="1:7" x14ac:dyDescent="0.2">
      <c r="A8" s="95" t="s">
        <v>8</v>
      </c>
      <c r="B8" s="96"/>
      <c r="C8" s="96"/>
      <c r="D8" s="96"/>
      <c r="E8" s="96"/>
      <c r="F8" s="96"/>
      <c r="G8" s="96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100" t="s">
        <v>9</v>
      </c>
      <c r="B10" s="100"/>
      <c r="C10" s="100"/>
      <c r="D10" s="100"/>
      <c r="E10" s="100"/>
      <c r="F10" s="100"/>
      <c r="G10" s="100"/>
    </row>
    <row r="11" spans="1:7" x14ac:dyDescent="0.2">
      <c r="A11" s="95" t="s">
        <v>10</v>
      </c>
      <c r="B11" s="96"/>
      <c r="C11" s="96"/>
      <c r="D11" s="96"/>
      <c r="E11" s="96"/>
      <c r="F11" s="96"/>
      <c r="G11" s="96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7" t="s">
        <v>11</v>
      </c>
      <c r="B15" s="96"/>
      <c r="C15" s="96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95" t="s">
        <v>12</v>
      </c>
      <c r="B17" s="96"/>
      <c r="C17" s="96"/>
      <c r="D17" s="13"/>
      <c r="E17" s="13"/>
      <c r="F17" s="13"/>
      <c r="G17" s="13"/>
    </row>
    <row r="18" spans="1:7" x14ac:dyDescent="0.2">
      <c r="A18" s="13" t="s">
        <v>13</v>
      </c>
      <c r="B18" s="98" t="s">
        <v>102</v>
      </c>
      <c r="C18" s="96"/>
      <c r="D18" s="13"/>
      <c r="E18" s="13"/>
      <c r="F18" s="13"/>
      <c r="G18" s="13"/>
    </row>
    <row r="19" spans="1:7" x14ac:dyDescent="0.2">
      <c r="A19" s="13" t="s">
        <v>14</v>
      </c>
      <c r="B19" s="99" t="s">
        <v>15</v>
      </c>
      <c r="C19" s="96"/>
      <c r="D19" s="96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7" t="s">
        <v>16</v>
      </c>
      <c r="B21" s="96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17</v>
      </c>
      <c r="B23" s="95" t="s">
        <v>18</v>
      </c>
      <c r="C23" s="96"/>
      <c r="D23" s="13"/>
      <c r="E23" s="13"/>
      <c r="F23" s="13"/>
      <c r="G23" s="13"/>
    </row>
    <row r="24" spans="1:7" x14ac:dyDescent="0.2">
      <c r="A24" s="13" t="s">
        <v>19</v>
      </c>
      <c r="B24" s="95" t="s">
        <v>20</v>
      </c>
      <c r="C24" s="96"/>
      <c r="D24" s="13"/>
      <c r="E24" s="13"/>
      <c r="F24" s="13"/>
      <c r="G24" s="13"/>
    </row>
    <row r="25" spans="1:7" x14ac:dyDescent="0.2">
      <c r="A25" s="13"/>
      <c r="B25" s="96" t="s">
        <v>21</v>
      </c>
      <c r="C25" s="96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22</v>
      </c>
      <c r="B27" s="10" t="s">
        <v>23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98" t="s">
        <v>130</v>
      </c>
      <c r="B29" s="96"/>
      <c r="C29" s="96"/>
      <c r="D29" s="96"/>
      <c r="E29" s="96"/>
      <c r="F29" s="96"/>
      <c r="G29" s="96"/>
    </row>
    <row r="30" spans="1:7" s="79" customFormat="1" ht="42.6" customHeight="1" x14ac:dyDescent="0.2">
      <c r="A30" s="95" t="s">
        <v>24</v>
      </c>
      <c r="B30" s="95"/>
      <c r="C30" s="95"/>
      <c r="D30" s="95"/>
      <c r="E30" s="95"/>
      <c r="F30" s="95"/>
      <c r="G30" s="95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4" t="s">
        <v>25</v>
      </c>
      <c r="B41" s="94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26</v>
      </c>
      <c r="C43" s="10"/>
      <c r="D43" s="10"/>
      <c r="E43" s="10"/>
      <c r="F43" s="10"/>
      <c r="G43" s="10"/>
    </row>
    <row r="44" spans="1:7" x14ac:dyDescent="0.2">
      <c r="A44" s="17" t="s">
        <v>27</v>
      </c>
      <c r="B44" s="17" t="s">
        <v>28</v>
      </c>
      <c r="C44" s="10"/>
      <c r="D44" s="10"/>
      <c r="E44" s="10"/>
      <c r="F44" s="10"/>
      <c r="G44" s="10"/>
    </row>
    <row r="45" spans="1:7" x14ac:dyDescent="0.2">
      <c r="A45" s="18" t="s">
        <v>29</v>
      </c>
      <c r="B45" s="17" t="s">
        <v>30</v>
      </c>
      <c r="C45" s="10"/>
      <c r="D45" s="10"/>
      <c r="E45" s="10"/>
      <c r="F45" s="10"/>
      <c r="G45" s="10"/>
    </row>
    <row r="46" spans="1:7" x14ac:dyDescent="0.2">
      <c r="A46" s="18" t="s">
        <v>31</v>
      </c>
      <c r="B46" s="17" t="s">
        <v>32</v>
      </c>
      <c r="C46" s="10"/>
      <c r="D46" s="10"/>
      <c r="E46" s="10"/>
      <c r="F46" s="10"/>
      <c r="G46" s="10"/>
    </row>
    <row r="47" spans="1:7" x14ac:dyDescent="0.2">
      <c r="A47" s="17" t="s">
        <v>33</v>
      </c>
      <c r="B47" s="17" t="s">
        <v>34</v>
      </c>
      <c r="C47" s="10"/>
      <c r="D47" s="10"/>
      <c r="E47" s="10"/>
      <c r="F47" s="10"/>
      <c r="G47" s="10"/>
    </row>
    <row r="48" spans="1:7" x14ac:dyDescent="0.2">
      <c r="A48" s="17" t="s">
        <v>35</v>
      </c>
      <c r="B48" s="17" t="s">
        <v>36</v>
      </c>
      <c r="C48" s="10"/>
      <c r="D48" s="10"/>
      <c r="E48" s="10"/>
      <c r="F48" s="10"/>
      <c r="G48" s="10"/>
    </row>
    <row r="49" spans="1:7" x14ac:dyDescent="0.2">
      <c r="A49" s="17" t="s">
        <v>37</v>
      </c>
      <c r="B49" s="17" t="s">
        <v>38</v>
      </c>
      <c r="C49" s="10"/>
      <c r="D49" s="10"/>
      <c r="E49" s="10"/>
      <c r="F49" s="10"/>
      <c r="G49" s="10"/>
    </row>
    <row r="50" spans="1:7" x14ac:dyDescent="0.2">
      <c r="A50" s="10" t="s">
        <v>39</v>
      </c>
      <c r="B50" s="10" t="s">
        <v>40</v>
      </c>
      <c r="C50" s="10"/>
      <c r="D50" s="10"/>
      <c r="E50" s="10"/>
      <c r="F50" s="10"/>
      <c r="G50" s="10"/>
    </row>
    <row r="51" spans="1:7" x14ac:dyDescent="0.2">
      <c r="A51" s="17" t="s">
        <v>41</v>
      </c>
      <c r="B51" s="19" t="s">
        <v>42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8/17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4" t="s">
        <v>107</v>
      </c>
      <c r="B1" s="105"/>
      <c r="C1" s="105"/>
      <c r="D1" s="105"/>
      <c r="E1" s="105"/>
      <c r="F1" s="105"/>
      <c r="G1" s="105"/>
      <c r="H1" s="10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43</v>
      </c>
      <c r="B3" s="111" t="s">
        <v>44</v>
      </c>
      <c r="C3" s="111" t="s">
        <v>45</v>
      </c>
      <c r="D3" s="116" t="s">
        <v>46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47</v>
      </c>
      <c r="E4" s="21"/>
      <c r="F4" s="21"/>
      <c r="G4" s="119" t="s">
        <v>48</v>
      </c>
      <c r="H4" s="120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09"/>
      <c r="B5" s="113"/>
      <c r="C5" s="115"/>
      <c r="D5" s="115"/>
      <c r="E5" s="24" t="s">
        <v>49</v>
      </c>
      <c r="F5" s="24" t="s">
        <v>50</v>
      </c>
      <c r="G5" s="24" t="s">
        <v>51</v>
      </c>
      <c r="H5" s="25" t="s">
        <v>52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0"/>
      <c r="B6" s="26" t="s">
        <v>53</v>
      </c>
      <c r="C6" s="26" t="s">
        <v>53</v>
      </c>
      <c r="D6" s="26" t="s">
        <v>53</v>
      </c>
      <c r="E6" s="27"/>
      <c r="F6" s="27"/>
      <c r="G6" s="28" t="s">
        <v>53</v>
      </c>
      <c r="H6" s="27" t="s">
        <v>53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54</v>
      </c>
      <c r="B8" s="81">
        <v>9</v>
      </c>
      <c r="C8" s="81">
        <v>1</v>
      </c>
      <c r="D8" s="81">
        <v>85</v>
      </c>
      <c r="E8" s="81">
        <v>1</v>
      </c>
      <c r="F8" s="81">
        <v>0</v>
      </c>
      <c r="G8" s="81">
        <f>E8+F8</f>
        <v>1</v>
      </c>
      <c r="H8" s="81">
        <v>52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55</v>
      </c>
      <c r="B9" s="81">
        <v>32</v>
      </c>
      <c r="C9" s="81">
        <v>6</v>
      </c>
      <c r="D9" s="81">
        <v>90</v>
      </c>
      <c r="E9" s="81">
        <v>4</v>
      </c>
      <c r="F9" s="81">
        <v>0</v>
      </c>
      <c r="G9" s="81">
        <f>E9+F9</f>
        <v>4</v>
      </c>
      <c r="H9" s="81">
        <v>75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56</v>
      </c>
      <c r="B10" s="81">
        <v>19</v>
      </c>
      <c r="C10" s="81">
        <v>5</v>
      </c>
      <c r="D10" s="81">
        <v>76</v>
      </c>
      <c r="E10" s="81">
        <v>3</v>
      </c>
      <c r="F10" s="81">
        <v>4</v>
      </c>
      <c r="G10" s="81">
        <f>E10+F10</f>
        <v>7</v>
      </c>
      <c r="H10" s="81">
        <v>70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57</v>
      </c>
      <c r="B11" s="81">
        <v>9</v>
      </c>
      <c r="C11" s="81">
        <v>5</v>
      </c>
      <c r="D11" s="81">
        <v>11</v>
      </c>
      <c r="E11" s="81">
        <v>3</v>
      </c>
      <c r="F11" s="81">
        <v>0</v>
      </c>
      <c r="G11" s="81">
        <f>E11+F11</f>
        <v>3</v>
      </c>
      <c r="H11" s="81">
        <v>4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58</v>
      </c>
      <c r="B13" s="81">
        <v>39</v>
      </c>
      <c r="C13" s="81">
        <v>17</v>
      </c>
      <c r="D13" s="81">
        <v>38</v>
      </c>
      <c r="E13" s="81">
        <v>20</v>
      </c>
      <c r="F13" s="81">
        <v>2</v>
      </c>
      <c r="G13" s="81">
        <f t="shared" ref="G13:G23" si="0">E13+F13</f>
        <v>22</v>
      </c>
      <c r="H13" s="81">
        <v>13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59</v>
      </c>
      <c r="B14" s="81">
        <v>59</v>
      </c>
      <c r="C14" s="81">
        <v>9</v>
      </c>
      <c r="D14" s="81">
        <v>73</v>
      </c>
      <c r="E14" s="81">
        <v>38</v>
      </c>
      <c r="F14" s="81">
        <v>10</v>
      </c>
      <c r="G14" s="81">
        <f t="shared" si="0"/>
        <v>48</v>
      </c>
      <c r="H14" s="81">
        <v>15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60</v>
      </c>
      <c r="B15" s="81">
        <v>56</v>
      </c>
      <c r="C15" s="81">
        <v>18</v>
      </c>
      <c r="D15" s="81">
        <v>59</v>
      </c>
      <c r="E15" s="81">
        <v>26</v>
      </c>
      <c r="F15" s="81">
        <v>14</v>
      </c>
      <c r="G15" s="81">
        <f t="shared" si="0"/>
        <v>40</v>
      </c>
      <c r="H15" s="81">
        <v>8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61</v>
      </c>
      <c r="B16" s="81">
        <v>32</v>
      </c>
      <c r="C16" s="81">
        <v>3</v>
      </c>
      <c r="D16" s="81">
        <v>32</v>
      </c>
      <c r="E16" s="81">
        <v>28</v>
      </c>
      <c r="F16" s="81">
        <v>2</v>
      </c>
      <c r="G16" s="81">
        <f t="shared" si="0"/>
        <v>30</v>
      </c>
      <c r="H16" s="81">
        <v>0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62</v>
      </c>
      <c r="B17" s="81">
        <v>77</v>
      </c>
      <c r="C17" s="81">
        <v>9</v>
      </c>
      <c r="D17" s="81">
        <v>170</v>
      </c>
      <c r="E17" s="81">
        <v>52</v>
      </c>
      <c r="F17" s="81">
        <v>2</v>
      </c>
      <c r="G17" s="81">
        <f t="shared" si="0"/>
        <v>54</v>
      </c>
      <c r="H17" s="81">
        <v>113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63</v>
      </c>
      <c r="B18" s="81">
        <v>33</v>
      </c>
      <c r="C18" s="81">
        <v>7</v>
      </c>
      <c r="D18" s="81">
        <v>61</v>
      </c>
      <c r="E18" s="81">
        <v>20</v>
      </c>
      <c r="F18" s="81">
        <v>0</v>
      </c>
      <c r="G18" s="81">
        <f t="shared" si="0"/>
        <v>20</v>
      </c>
      <c r="H18" s="81">
        <v>39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64</v>
      </c>
      <c r="B19" s="81">
        <v>84</v>
      </c>
      <c r="C19" s="81">
        <v>17</v>
      </c>
      <c r="D19" s="81">
        <v>123</v>
      </c>
      <c r="E19" s="81">
        <v>40</v>
      </c>
      <c r="F19" s="81">
        <v>20</v>
      </c>
      <c r="G19" s="81">
        <f t="shared" si="0"/>
        <v>60</v>
      </c>
      <c r="H19" s="81">
        <v>57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65</v>
      </c>
      <c r="B20" s="81">
        <v>125</v>
      </c>
      <c r="C20" s="81">
        <v>15</v>
      </c>
      <c r="D20" s="81">
        <v>127</v>
      </c>
      <c r="E20" s="81">
        <v>100</v>
      </c>
      <c r="F20" s="81">
        <v>14</v>
      </c>
      <c r="G20" s="81">
        <f t="shared" si="0"/>
        <v>114</v>
      </c>
      <c r="H20" s="81">
        <v>4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66</v>
      </c>
      <c r="B21" s="81">
        <v>88</v>
      </c>
      <c r="C21" s="81">
        <v>9</v>
      </c>
      <c r="D21" s="81">
        <v>104</v>
      </c>
      <c r="E21" s="81">
        <v>67</v>
      </c>
      <c r="F21" s="81">
        <v>0</v>
      </c>
      <c r="G21" s="81">
        <f t="shared" si="0"/>
        <v>67</v>
      </c>
      <c r="H21" s="81">
        <v>21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67</v>
      </c>
      <c r="B22" s="81">
        <v>49</v>
      </c>
      <c r="C22" s="81">
        <v>17</v>
      </c>
      <c r="D22" s="81">
        <v>52</v>
      </c>
      <c r="E22" s="81">
        <v>33</v>
      </c>
      <c r="F22" s="81">
        <v>4</v>
      </c>
      <c r="G22" s="81">
        <f t="shared" si="0"/>
        <v>37</v>
      </c>
      <c r="H22" s="81">
        <v>0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68</v>
      </c>
      <c r="B23" s="81">
        <v>118</v>
      </c>
      <c r="C23" s="81">
        <v>13</v>
      </c>
      <c r="D23" s="81">
        <v>323</v>
      </c>
      <c r="E23" s="81">
        <v>75</v>
      </c>
      <c r="F23" s="81">
        <v>12</v>
      </c>
      <c r="G23" s="81">
        <f t="shared" si="0"/>
        <v>87</v>
      </c>
      <c r="H23" s="81">
        <v>223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101</v>
      </c>
      <c r="B25" s="81">
        <v>829</v>
      </c>
      <c r="C25" s="81">
        <v>151</v>
      </c>
      <c r="D25" s="81">
        <v>1424</v>
      </c>
      <c r="E25" s="81">
        <v>510</v>
      </c>
      <c r="F25" s="81">
        <v>84</v>
      </c>
      <c r="G25" s="81">
        <f>E25+F25</f>
        <v>594</v>
      </c>
      <c r="H25" s="81">
        <v>694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81">
        <v>5725</v>
      </c>
      <c r="C27" s="81">
        <v>1078</v>
      </c>
      <c r="D27" s="81">
        <v>9373</v>
      </c>
      <c r="E27" s="81">
        <v>3261</v>
      </c>
      <c r="F27" s="81">
        <v>666</v>
      </c>
      <c r="G27" s="81">
        <f>E27+F27</f>
        <v>3927</v>
      </c>
      <c r="H27" s="81">
        <v>4548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69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81">
        <v>6343</v>
      </c>
      <c r="C29" s="81">
        <v>1262</v>
      </c>
      <c r="D29" s="81">
        <v>10850</v>
      </c>
      <c r="E29" s="81">
        <v>3513</v>
      </c>
      <c r="F29" s="81">
        <v>892</v>
      </c>
      <c r="G29" s="81">
        <f>E29+F29</f>
        <v>4405</v>
      </c>
      <c r="H29" s="81">
        <v>5266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70</v>
      </c>
      <c r="B30" s="81">
        <f>(B27)-(B29)</f>
        <v>-618</v>
      </c>
      <c r="C30" s="81">
        <f>(C27)-(C29)</f>
        <v>-184</v>
      </c>
      <c r="D30" s="81">
        <f>(D27)-(D29)</f>
        <v>-1477</v>
      </c>
      <c r="E30" s="81">
        <f>(E27)-(E29)</f>
        <v>-252</v>
      </c>
      <c r="F30" s="81">
        <f>(F27)-(F29)</f>
        <v>-226</v>
      </c>
      <c r="G30" s="81">
        <f>E30+F30</f>
        <v>-478</v>
      </c>
      <c r="H30" s="81">
        <f>(H27)-(H29)</f>
        <v>-718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71</v>
      </c>
      <c r="B31" s="82">
        <f t="shared" ref="B31:H31" si="1">((B30/B29)*100)</f>
        <v>-9.7430238057701395</v>
      </c>
      <c r="C31" s="82">
        <f t="shared" si="1"/>
        <v>-14.580031695721077</v>
      </c>
      <c r="D31" s="82">
        <f t="shared" si="1"/>
        <v>-13.612903225806452</v>
      </c>
      <c r="E31" s="82">
        <f t="shared" si="1"/>
        <v>-7.1733561058923989</v>
      </c>
      <c r="F31" s="82">
        <f t="shared" si="1"/>
        <v>-25.336322869955158</v>
      </c>
      <c r="G31" s="82">
        <f t="shared" si="1"/>
        <v>-10.851305334846765</v>
      </c>
      <c r="H31" s="82">
        <f t="shared" si="1"/>
        <v>-13.634637295860236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43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x14ac:dyDescent="0.2">
      <c r="A34" s="22" t="s">
        <v>72</v>
      </c>
      <c r="B34" s="22"/>
      <c r="C34" s="22"/>
      <c r="D34" s="22"/>
      <c r="E34" s="22"/>
      <c r="F34" s="22"/>
      <c r="G34" s="22"/>
      <c r="H34" s="22"/>
      <c r="I34" s="44"/>
      <c r="J34" s="44"/>
      <c r="K34" s="44"/>
      <c r="L34" s="44"/>
      <c r="M34" s="45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8/17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3" t="s">
        <v>110</v>
      </c>
      <c r="B1" s="124"/>
      <c r="C1" s="124"/>
      <c r="D1" s="124"/>
      <c r="E1" s="124"/>
      <c r="F1" s="124"/>
      <c r="G1" s="124"/>
      <c r="H1" s="47"/>
    </row>
    <row r="2" spans="1:26" x14ac:dyDescent="0.2">
      <c r="A2" s="125"/>
      <c r="B2" s="125"/>
      <c r="C2" s="125"/>
      <c r="D2" s="125"/>
      <c r="E2" s="125"/>
      <c r="F2" s="125"/>
      <c r="G2" s="125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6" t="s">
        <v>73</v>
      </c>
      <c r="B3" s="129" t="s">
        <v>99</v>
      </c>
      <c r="C3" s="130"/>
      <c r="D3" s="130"/>
      <c r="E3" s="130"/>
      <c r="F3" s="130"/>
      <c r="G3" s="131"/>
      <c r="H3" s="49"/>
    </row>
    <row r="4" spans="1:26" x14ac:dyDescent="0.2">
      <c r="A4" s="127"/>
      <c r="B4" s="132"/>
      <c r="C4" s="133"/>
      <c r="D4" s="133"/>
      <c r="E4" s="133"/>
      <c r="F4" s="133"/>
      <c r="G4" s="134"/>
      <c r="H4" s="49"/>
    </row>
    <row r="5" spans="1:26" x14ac:dyDescent="0.2">
      <c r="A5" s="127"/>
      <c r="B5" s="135" t="s">
        <v>111</v>
      </c>
      <c r="C5" s="135" t="s">
        <v>112</v>
      </c>
      <c r="D5" s="138" t="s">
        <v>103</v>
      </c>
      <c r="E5" s="139" t="s">
        <v>113</v>
      </c>
      <c r="F5" s="140"/>
      <c r="G5" s="140"/>
      <c r="H5" s="49"/>
    </row>
    <row r="6" spans="1:26" x14ac:dyDescent="0.2">
      <c r="A6" s="127"/>
      <c r="B6" s="136"/>
      <c r="C6" s="136"/>
      <c r="D6" s="136"/>
      <c r="E6" s="141">
        <v>2017</v>
      </c>
      <c r="F6" s="141">
        <v>2016</v>
      </c>
      <c r="G6" s="121" t="s">
        <v>104</v>
      </c>
      <c r="H6" s="49"/>
    </row>
    <row r="7" spans="1:26" x14ac:dyDescent="0.2">
      <c r="A7" s="128"/>
      <c r="B7" s="137"/>
      <c r="C7" s="137"/>
      <c r="D7" s="137"/>
      <c r="E7" s="142"/>
      <c r="F7" s="142"/>
      <c r="G7" s="122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74</v>
      </c>
      <c r="B9" s="83">
        <v>608</v>
      </c>
      <c r="C9" s="84">
        <v>384</v>
      </c>
      <c r="D9" s="85">
        <f>IF(AND(C9&gt;0,B9&gt;0),(B9/C9%)-100,"x  ")</f>
        <v>58.333333333333343</v>
      </c>
      <c r="E9" s="83">
        <v>4106</v>
      </c>
      <c r="F9" s="84">
        <v>4563</v>
      </c>
      <c r="G9" s="85">
        <f>IF(AND(F9&gt;0,E9&gt;0),(E9/F9%)-100,"x  ")</f>
        <v>-10.015340784571563</v>
      </c>
      <c r="H9" s="49"/>
    </row>
    <row r="10" spans="1:26" x14ac:dyDescent="0.2">
      <c r="A10" s="55" t="s">
        <v>75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76</v>
      </c>
      <c r="B11" s="83">
        <v>510</v>
      </c>
      <c r="C11" s="84">
        <v>305</v>
      </c>
      <c r="D11" s="85">
        <f>IF(AND(C11&gt;0,B11&gt;0),(B11/C11%)-100,"x  ")</f>
        <v>67.21311475409837</v>
      </c>
      <c r="E11" s="83">
        <v>3261</v>
      </c>
      <c r="F11" s="84">
        <v>3513</v>
      </c>
      <c r="G11" s="85">
        <f>IF(AND(F11&gt;0,E11&gt;0),(E11/F11%)-100,"x  ")</f>
        <v>-7.1733561058924096</v>
      </c>
      <c r="H11" s="49"/>
    </row>
    <row r="12" spans="1:26" hidden="1" x14ac:dyDescent="0.2">
      <c r="A12" s="55" t="s">
        <v>77</v>
      </c>
      <c r="B12" s="83">
        <v>42</v>
      </c>
      <c r="C12" s="84">
        <v>40</v>
      </c>
      <c r="D12" s="85">
        <f>IF(AND(C12&gt;0,B12&gt;0),(B12/C12%)-100,"x  ")</f>
        <v>5</v>
      </c>
      <c r="E12" s="83">
        <v>333</v>
      </c>
      <c r="F12" s="84">
        <v>446</v>
      </c>
      <c r="G12" s="85">
        <f>IF(AND(F12&gt;0,E12&gt;0),(E12/F12%)-100,"x  ")</f>
        <v>-25.336322869955154</v>
      </c>
      <c r="H12" s="49"/>
    </row>
    <row r="13" spans="1:26" x14ac:dyDescent="0.2">
      <c r="A13" s="55" t="s">
        <v>78</v>
      </c>
      <c r="B13" s="83">
        <f>(B11)+(B12)</f>
        <v>552</v>
      </c>
      <c r="C13" s="84">
        <f>(C11)+(C12)</f>
        <v>345</v>
      </c>
      <c r="D13" s="85">
        <f>IF(AND(C13&gt;0,B13&gt;0),(B13/C13%)-100,"x  ")</f>
        <v>60</v>
      </c>
      <c r="E13" s="83">
        <f>(E11)+(E12)</f>
        <v>3594</v>
      </c>
      <c r="F13" s="84">
        <f>(F11)+(F12)</f>
        <v>3959</v>
      </c>
      <c r="G13" s="85">
        <f>IF(AND(F13&gt;0,E13&gt;0),(E13/F13%)-100,"x  ")</f>
        <v>-9.2194998737054874</v>
      </c>
      <c r="H13" s="56"/>
    </row>
    <row r="14" spans="1:26" x14ac:dyDescent="0.2">
      <c r="A14" s="55" t="s">
        <v>79</v>
      </c>
      <c r="B14" s="83">
        <v>56</v>
      </c>
      <c r="C14" s="84">
        <v>39</v>
      </c>
      <c r="D14" s="85">
        <f>IF(AND(C14&gt;0,B14&gt;0),(B14/C14%)-100,"x  ")</f>
        <v>43.589743589743591</v>
      </c>
      <c r="E14" s="83">
        <v>512</v>
      </c>
      <c r="F14" s="84">
        <v>604</v>
      </c>
      <c r="G14" s="85">
        <f>IF(AND(F14&gt;0,E14&gt;0),(E14/F14%)-100,"x  ")</f>
        <v>-15.231788079470192</v>
      </c>
      <c r="H14" s="57"/>
    </row>
    <row r="15" spans="1:26" x14ac:dyDescent="0.2">
      <c r="A15" s="55" t="s">
        <v>80</v>
      </c>
      <c r="B15" s="83">
        <v>31</v>
      </c>
      <c r="C15" s="84">
        <v>22</v>
      </c>
      <c r="D15" s="85">
        <f>IF(AND(C15&gt;0,B15&gt;0),(B15/C15%)-100,"x  ")</f>
        <v>40.909090909090907</v>
      </c>
      <c r="E15" s="83">
        <v>334</v>
      </c>
      <c r="F15" s="84">
        <v>304</v>
      </c>
      <c r="G15" s="85">
        <f>IF(AND(F15&gt;0,E15&gt;0),(E15/F15%)-100,"x  ")</f>
        <v>9.8684210526315752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81</v>
      </c>
      <c r="B17" s="86">
        <v>628.70100000000002</v>
      </c>
      <c r="C17" s="86">
        <v>392.55099999999999</v>
      </c>
      <c r="D17" s="85">
        <f>IF(AND(C17&gt;0,B17&gt;0),(B17/C17%)-100,"x  ")</f>
        <v>60.157788414753753</v>
      </c>
      <c r="E17" s="83">
        <v>4212.5780000000004</v>
      </c>
      <c r="F17" s="84">
        <v>4872.3069999999998</v>
      </c>
      <c r="G17" s="85">
        <f>IF(AND(F17&gt;0,E17&gt;0),(E17/F17%)-100,"x  ")</f>
        <v>-13.540382410221682</v>
      </c>
      <c r="H17" s="49"/>
    </row>
    <row r="18" spans="1:8" hidden="1" x14ac:dyDescent="0.2">
      <c r="A18" s="60" t="s">
        <v>82</v>
      </c>
      <c r="B18" s="86">
        <v>329.99799999999999</v>
      </c>
      <c r="C18" s="86">
        <v>212.22200000000001</v>
      </c>
      <c r="D18" s="85">
        <f>IF(AND(C18&gt;0,B18&gt;0),(B18/C18%)-100,"x  ")</f>
        <v>55.496602614243585</v>
      </c>
      <c r="E18" s="83">
        <v>2171.5059999999999</v>
      </c>
      <c r="F18" s="84">
        <v>2423.75</v>
      </c>
      <c r="G18" s="85">
        <f>IF(AND(F18&gt;0,E18&gt;0),(E18/F18%)-100,"x  ")</f>
        <v>-10.407178958225899</v>
      </c>
      <c r="H18" s="49"/>
    </row>
    <row r="19" spans="1:8" hidden="1" x14ac:dyDescent="0.2">
      <c r="A19" s="60" t="s">
        <v>83</v>
      </c>
      <c r="B19" s="86">
        <v>40.442999999999998</v>
      </c>
      <c r="C19" s="86">
        <v>40.122999999999998</v>
      </c>
      <c r="D19" s="85">
        <f>IF(AND(C19&gt;0,B19&gt;0),(B19/C19%)-100,"x  ")</f>
        <v>0.79754754131046468</v>
      </c>
      <c r="E19" s="83">
        <v>320.26100000000002</v>
      </c>
      <c r="F19" s="84">
        <v>441.69600000000003</v>
      </c>
      <c r="G19" s="85">
        <f>IF(AND(F19&gt;0,E19&gt;0),(E19/F19%)-100,"x  ")</f>
        <v>-27.492891038180105</v>
      </c>
      <c r="H19" s="49"/>
    </row>
    <row r="20" spans="1:8" x14ac:dyDescent="0.2">
      <c r="A20" s="60" t="s">
        <v>84</v>
      </c>
      <c r="B20" s="87">
        <f>(B18)+(B19)</f>
        <v>370.44099999999997</v>
      </c>
      <c r="C20" s="87">
        <f>(C18)+(C19)</f>
        <v>252.345</v>
      </c>
      <c r="D20" s="85">
        <f>IF(AND(C20&gt;0,B20&gt;0),(B20/C20%)-100,"x  ")</f>
        <v>46.799421427014607</v>
      </c>
      <c r="E20" s="83">
        <f>(E18)+(E19)</f>
        <v>2491.7669999999998</v>
      </c>
      <c r="F20" s="84">
        <f>(F18)+(F19)</f>
        <v>2865.4459999999999</v>
      </c>
      <c r="G20" s="85">
        <f>IF(AND(F20&gt;0,E20&gt;0),(E20/F20%)-100,"x  ")</f>
        <v>-13.040866936595563</v>
      </c>
      <c r="H20" s="56"/>
    </row>
    <row r="21" spans="1:8" x14ac:dyDescent="0.2">
      <c r="A21" s="60" t="s">
        <v>85</v>
      </c>
      <c r="B21" s="86">
        <v>258.26</v>
      </c>
      <c r="C21" s="86">
        <v>140.20599999999999</v>
      </c>
      <c r="D21" s="85">
        <f>IF(AND(C21&gt;0,B21&gt;0),(B21/C21%)-100,"x  ")</f>
        <v>84.200390853458487</v>
      </c>
      <c r="E21" s="83">
        <v>1720.8109999999999</v>
      </c>
      <c r="F21" s="84">
        <v>2006.8610000000001</v>
      </c>
      <c r="G21" s="85">
        <f>IF(AND(F21&gt;0,E21&gt;0),(E21/F21%)-100,"x  ")</f>
        <v>-14.253603014857532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86</v>
      </c>
      <c r="B23" s="86">
        <v>204.447</v>
      </c>
      <c r="C23" s="86">
        <v>111.28400000000001</v>
      </c>
      <c r="D23" s="85">
        <f>IF(AND(C23&gt;0,B23&gt;0),(B23/C23%)-100,"x  ")</f>
        <v>83.716437223679947</v>
      </c>
      <c r="E23" s="83">
        <v>1285.5650000000001</v>
      </c>
      <c r="F23" s="84">
        <v>1407.5229999999999</v>
      </c>
      <c r="G23" s="85">
        <f>IF(AND(F23&gt;0,E23&gt;0),(E23/F23%)-100,"x  ")</f>
        <v>-8.6647251945438768</v>
      </c>
      <c r="H23" s="49"/>
    </row>
    <row r="24" spans="1:8" x14ac:dyDescent="0.2">
      <c r="A24" s="55" t="s">
        <v>87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88</v>
      </c>
      <c r="B25" s="86">
        <v>98.141999999999996</v>
      </c>
      <c r="C25" s="86">
        <v>59.302999999999997</v>
      </c>
      <c r="D25" s="85">
        <f>IF(AND(C25&gt;0,B25&gt;0),(B25/C25%)-100,"x  ")</f>
        <v>65.492470869939126</v>
      </c>
      <c r="E25" s="83">
        <v>636.99199999999996</v>
      </c>
      <c r="F25" s="84">
        <v>670.20500000000004</v>
      </c>
      <c r="G25" s="85">
        <f>IF(AND(F25&gt;0,E25&gt;0),(E25/F25%)-100,"x  ")</f>
        <v>-4.9556478987772579</v>
      </c>
      <c r="H25" s="49"/>
    </row>
    <row r="26" spans="1:8" hidden="1" x14ac:dyDescent="0.2">
      <c r="A26" s="60" t="s">
        <v>89</v>
      </c>
      <c r="B26" s="86">
        <v>14.326000000000001</v>
      </c>
      <c r="C26" s="86">
        <v>11.227</v>
      </c>
      <c r="D26" s="85">
        <f>IF(AND(C26&gt;0,B26&gt;0),(B26/C26%)-100,"x  ")</f>
        <v>27.603099670437331</v>
      </c>
      <c r="E26" s="83">
        <v>99.852999999999994</v>
      </c>
      <c r="F26" s="84">
        <v>128.38800000000001</v>
      </c>
      <c r="G26" s="85">
        <f>IF(AND(F26&gt;0,E26&gt;0),(E26/F26%)-100,"x  ")</f>
        <v>-22.22559740785745</v>
      </c>
      <c r="H26" s="49"/>
    </row>
    <row r="27" spans="1:8" x14ac:dyDescent="0.2">
      <c r="A27" s="55" t="s">
        <v>78</v>
      </c>
      <c r="B27" s="86">
        <f>(B25)+(B26)</f>
        <v>112.46799999999999</v>
      </c>
      <c r="C27" s="86">
        <f>(C25)+(C26)</f>
        <v>70.53</v>
      </c>
      <c r="D27" s="85">
        <f>IF(AND(C27&gt;0,B27&gt;0),(B27/C27%)-100,"x  ")</f>
        <v>59.461222174960994</v>
      </c>
      <c r="E27" s="83">
        <f>(E25)+(E26)</f>
        <v>736.84499999999991</v>
      </c>
      <c r="F27" s="84">
        <f>(F25)+(F26)</f>
        <v>798.59300000000007</v>
      </c>
      <c r="G27" s="85">
        <f>IF(AND(F27&gt;0,E27&gt;0),(E27/F27%)-100,"x  ")</f>
        <v>-7.7320988288151966</v>
      </c>
      <c r="H27" s="56"/>
    </row>
    <row r="28" spans="1:8" x14ac:dyDescent="0.2">
      <c r="A28" s="55" t="s">
        <v>79</v>
      </c>
      <c r="B28" s="86">
        <v>91.978999999999999</v>
      </c>
      <c r="C28" s="86">
        <v>40.753999999999998</v>
      </c>
      <c r="D28" s="85">
        <f>IF(AND(C28&gt;0,B28&gt;0),(B28/C28%)-100,"x  ")</f>
        <v>125.69318349119106</v>
      </c>
      <c r="E28" s="83">
        <v>548.72</v>
      </c>
      <c r="F28" s="84">
        <v>608.92999999999995</v>
      </c>
      <c r="G28" s="85">
        <f>IF(AND(F28&gt;0,E28&gt;0),(E28/F28%)-100,"x  ")</f>
        <v>-9.8878360402673451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46</v>
      </c>
      <c r="B30" s="86">
        <v>1288</v>
      </c>
      <c r="C30" s="86">
        <v>708</v>
      </c>
      <c r="D30" s="85">
        <f>IF(AND(C30&gt;0,B30&gt;0),(B30/C30%)-100,"x  ")</f>
        <v>81.92090395480227</v>
      </c>
      <c r="E30" s="83">
        <v>8475</v>
      </c>
      <c r="F30" s="84">
        <v>9671</v>
      </c>
      <c r="G30" s="85">
        <f>IF(AND(F30&gt;0,E30&gt;0),(E30/F30%)-100,"x  ")</f>
        <v>-12.36687002378244</v>
      </c>
      <c r="H30" s="49"/>
    </row>
    <row r="31" spans="1:8" x14ac:dyDescent="0.2">
      <c r="A31" s="55" t="s">
        <v>90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88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89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91</v>
      </c>
      <c r="B34" s="86">
        <f>B11+(B12*2)</f>
        <v>594</v>
      </c>
      <c r="C34" s="86">
        <f>C11+(C12*2)</f>
        <v>385</v>
      </c>
      <c r="D34" s="85">
        <f>IF(AND(C34&gt;0,B34&gt;0),(B34/C34%)-100,"x  ")</f>
        <v>54.285714285714278</v>
      </c>
      <c r="E34" s="83">
        <f>E11+(E12*2)</f>
        <v>3927</v>
      </c>
      <c r="F34" s="84">
        <f>F11+(F12*2)</f>
        <v>4405</v>
      </c>
      <c r="G34" s="85">
        <f>IF(AND(F34&gt;0,E34&gt;0),(E34/F34%)-100,"x  ")</f>
        <v>-10.851305334846757</v>
      </c>
      <c r="H34" s="56"/>
    </row>
    <row r="35" spans="1:8" x14ac:dyDescent="0.2">
      <c r="A35" s="67" t="s">
        <v>92</v>
      </c>
      <c r="B35" s="86">
        <f>(B30)-(B34)</f>
        <v>694</v>
      </c>
      <c r="C35" s="86">
        <f>(C30)-(C34)</f>
        <v>323</v>
      </c>
      <c r="D35" s="85">
        <f>IF(AND(C35&gt;0,B35&gt;0),(B35/C35%)-100,"x  ")</f>
        <v>114.86068111455108</v>
      </c>
      <c r="E35" s="83">
        <f>(E30)-(E34)</f>
        <v>4548</v>
      </c>
      <c r="F35" s="84">
        <f>(F30)-(F34)</f>
        <v>5266</v>
      </c>
      <c r="G35" s="85">
        <f>IF(AND(F35&gt;0,E35&gt;0),(E35/F35%)-100,"x  ")</f>
        <v>-13.63463729586023</v>
      </c>
      <c r="H35" s="57"/>
    </row>
    <row r="36" spans="1:8" x14ac:dyDescent="0.2">
      <c r="A36" s="55" t="s">
        <v>93</v>
      </c>
      <c r="B36" s="86">
        <v>313</v>
      </c>
      <c r="C36" s="86">
        <v>100</v>
      </c>
      <c r="D36" s="85">
        <f>IF(AND(C36&gt;0,B36&gt;0),(B36/C36%)-100,"x  ")</f>
        <v>213</v>
      </c>
      <c r="E36" s="83">
        <v>2144</v>
      </c>
      <c r="F36" s="84">
        <v>2060</v>
      </c>
      <c r="G36" s="85">
        <f>IF(AND(F36&gt;0,E36&gt;0),(E36/F36%)-100,"x  ")</f>
        <v>4.0776699029126178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94</v>
      </c>
      <c r="B38" s="87">
        <v>125.233</v>
      </c>
      <c r="C38" s="87">
        <v>72.634</v>
      </c>
      <c r="D38" s="85">
        <f>IF(AND(C38&gt;0,B38&gt;0),(B38/C38%)-100,"x  ")</f>
        <v>72.416499160172918</v>
      </c>
      <c r="E38" s="83">
        <v>817.24099999999999</v>
      </c>
      <c r="F38" s="84">
        <v>914.678</v>
      </c>
      <c r="G38" s="85">
        <f>IF(AND(F38&gt;0,E38&gt;0),(E38/F38%)-100,"x  ")</f>
        <v>-10.652601243279051</v>
      </c>
      <c r="H38" s="49"/>
    </row>
    <row r="39" spans="1:8" x14ac:dyDescent="0.2">
      <c r="A39" s="55" t="s">
        <v>90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88</v>
      </c>
      <c r="B40" s="86">
        <v>64.819000000000003</v>
      </c>
      <c r="C40" s="86">
        <v>39.4</v>
      </c>
      <c r="D40" s="85">
        <f>IF(AND(C40&gt;0,B40&gt;0),(B40/C40%)-100,"x  ")</f>
        <v>64.515228426395964</v>
      </c>
      <c r="E40" s="83">
        <v>420.79</v>
      </c>
      <c r="F40" s="84">
        <v>447.17099999999999</v>
      </c>
      <c r="G40" s="85">
        <f>IF(AND(F40&gt;0,E40&gt;0),(E40/F40%)-100,"x  ")</f>
        <v>-5.8995328409042571</v>
      </c>
      <c r="H40" s="49"/>
    </row>
    <row r="41" spans="1:8" hidden="1" x14ac:dyDescent="0.2">
      <c r="A41" s="60" t="s">
        <v>89</v>
      </c>
      <c r="B41" s="86">
        <v>8.641</v>
      </c>
      <c r="C41" s="86">
        <v>7.915</v>
      </c>
      <c r="D41" s="85">
        <f>IF(AND(C41&gt;0,B41&gt;0),(B41/C41%)-100,"x  ")</f>
        <v>9.1724573594440955</v>
      </c>
      <c r="E41" s="83">
        <v>64.123999999999995</v>
      </c>
      <c r="F41" s="84">
        <v>85.739000000000004</v>
      </c>
      <c r="G41" s="85">
        <f>IF(AND(F41&gt;0,E41&gt;0),(E41/F41%)-100,"x  ")</f>
        <v>-25.210231050047256</v>
      </c>
      <c r="H41" s="49"/>
    </row>
    <row r="42" spans="1:8" x14ac:dyDescent="0.2">
      <c r="A42" s="55" t="s">
        <v>91</v>
      </c>
      <c r="B42" s="87">
        <f>(B40)+(B41)</f>
        <v>73.460000000000008</v>
      </c>
      <c r="C42" s="87">
        <f>(C40)+(C41)</f>
        <v>47.314999999999998</v>
      </c>
      <c r="D42" s="85">
        <f>IF(AND(C42&gt;0,B42&gt;0),(B42/C42%)-100,"x  ")</f>
        <v>55.257317975272144</v>
      </c>
      <c r="E42" s="83">
        <f>(E40)+(E41)</f>
        <v>484.91399999999999</v>
      </c>
      <c r="F42" s="84">
        <f>(F40)+(F41)</f>
        <v>532.91</v>
      </c>
      <c r="G42" s="85">
        <f>IF(AND(F42&gt;0,E42&gt;0),(E42/F42%)-100,"x  ")</f>
        <v>-9.0063988290705623</v>
      </c>
      <c r="H42" s="56"/>
    </row>
    <row r="43" spans="1:8" x14ac:dyDescent="0.2">
      <c r="A43" s="67" t="s">
        <v>92</v>
      </c>
      <c r="B43" s="86">
        <v>51.773000000000003</v>
      </c>
      <c r="C43" s="86">
        <v>25.318999999999999</v>
      </c>
      <c r="D43" s="85">
        <f>IF(AND(C43&gt;0,B43&gt;0),(B43/C43%)-100,"x  ")</f>
        <v>104.48279947865242</v>
      </c>
      <c r="E43" s="83">
        <v>332.327</v>
      </c>
      <c r="F43" s="84">
        <v>381.76799999999997</v>
      </c>
      <c r="G43" s="85">
        <f>IF(AND(F43&gt;0,E43&gt;0),(E43/F43%)-100,"x  ")</f>
        <v>-12.95053540370067</v>
      </c>
      <c r="H43" s="49"/>
    </row>
    <row r="44" spans="1:8" x14ac:dyDescent="0.2">
      <c r="A44" s="55" t="s">
        <v>93</v>
      </c>
      <c r="B44" s="86">
        <v>25.498000000000001</v>
      </c>
      <c r="C44" s="86">
        <v>9.5020000000000007</v>
      </c>
      <c r="D44" s="85">
        <f>IF(AND(C44&gt;0,B44&gt;0),(B44/C44%)-100,"x  ")</f>
        <v>168.34350663018313</v>
      </c>
      <c r="E44" s="83">
        <v>173.57599999999999</v>
      </c>
      <c r="F44" s="84">
        <v>166.61099999999999</v>
      </c>
      <c r="G44" s="85">
        <f>IF(AND(F44&gt;0,E44&gt;0),(E44/F44%)-100,"x  ")</f>
        <v>4.180396252348288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95</v>
      </c>
      <c r="B46" s="87">
        <v>4915</v>
      </c>
      <c r="C46" s="87">
        <v>2916</v>
      </c>
      <c r="D46" s="85">
        <f>IF(AND(C46&gt;0,B46&gt;0),(B46/C46%)-100,"x  ")</f>
        <v>68.552812071330578</v>
      </c>
      <c r="E46" s="83">
        <v>33087</v>
      </c>
      <c r="F46" s="84">
        <v>38183</v>
      </c>
      <c r="G46" s="85">
        <f>IF(AND(F46&gt;0,E46&gt;0),(E46/F46%)-100,"x  ")</f>
        <v>-13.346253568341922</v>
      </c>
      <c r="H46" s="49"/>
    </row>
    <row r="47" spans="1:8" x14ac:dyDescent="0.2">
      <c r="A47" s="55" t="s">
        <v>90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88</v>
      </c>
      <c r="B48" s="86">
        <v>2593</v>
      </c>
      <c r="C48" s="86">
        <v>1619</v>
      </c>
      <c r="D48" s="85">
        <f>IF(AND(C48&gt;0,B48&gt;0),(B48/C48%)-100,"x  ")</f>
        <v>60.160592958616405</v>
      </c>
      <c r="E48" s="83">
        <v>17141</v>
      </c>
      <c r="F48" s="84">
        <v>18495</v>
      </c>
      <c r="G48" s="85">
        <f>IF(AND(F48&gt;0,E48&gt;0),(E48/F48%)-100,"x  ")</f>
        <v>-7.3208975398756309</v>
      </c>
      <c r="H48" s="49"/>
    </row>
    <row r="49" spans="1:8" hidden="1" x14ac:dyDescent="0.2">
      <c r="A49" s="60" t="s">
        <v>89</v>
      </c>
      <c r="B49" s="86">
        <v>363</v>
      </c>
      <c r="C49" s="86">
        <v>316</v>
      </c>
      <c r="D49" s="85">
        <f>IF(AND(C49&gt;0,B49&gt;0),(B49/C49%)-100,"x  ")</f>
        <v>14.873417721518976</v>
      </c>
      <c r="E49" s="83">
        <v>2686</v>
      </c>
      <c r="F49" s="84">
        <v>3690</v>
      </c>
      <c r="G49" s="85">
        <f>IF(AND(F49&gt;0,E49&gt;0),(E49/F49%)-100,"x  ")</f>
        <v>-27.208672086720867</v>
      </c>
      <c r="H49" s="49"/>
    </row>
    <row r="50" spans="1:8" x14ac:dyDescent="0.2">
      <c r="A50" s="55" t="s">
        <v>91</v>
      </c>
      <c r="B50" s="86">
        <f>(B48)+(B49)</f>
        <v>2956</v>
      </c>
      <c r="C50" s="86">
        <f>(C48)+(C49)</f>
        <v>1935</v>
      </c>
      <c r="D50" s="85">
        <f>IF(AND(C50&gt;0,B50&gt;0),(B50/C50%)-100,"x  ")</f>
        <v>52.764857881136948</v>
      </c>
      <c r="E50" s="83">
        <f>(E48)+(E49)</f>
        <v>19827</v>
      </c>
      <c r="F50" s="84">
        <f>(F48)+(F49)</f>
        <v>22185</v>
      </c>
      <c r="G50" s="85">
        <f>IF(AND(F50&gt;0,E50&gt;0),(E50/F50%)-100,"x  ")</f>
        <v>-10.628803245436103</v>
      </c>
      <c r="H50" s="56"/>
    </row>
    <row r="51" spans="1:8" x14ac:dyDescent="0.2">
      <c r="A51" s="67" t="s">
        <v>92</v>
      </c>
      <c r="B51" s="86">
        <v>1959</v>
      </c>
      <c r="C51" s="86">
        <v>981</v>
      </c>
      <c r="D51" s="85">
        <f>IF(AND(C51&gt;0,B51&gt;0),(B51/C51%)-100,"x  ")</f>
        <v>99.694189602446471</v>
      </c>
      <c r="E51" s="83">
        <v>13260</v>
      </c>
      <c r="F51" s="84">
        <v>15998</v>
      </c>
      <c r="G51" s="85">
        <f>IF(AND(F51&gt;0,E51&gt;0),(E51/F51%)-100,"x  ")</f>
        <v>-17.11463932991623</v>
      </c>
      <c r="H51" s="49"/>
    </row>
    <row r="52" spans="1:8" x14ac:dyDescent="0.2">
      <c r="A52" s="68" t="s">
        <v>93</v>
      </c>
      <c r="B52" s="88">
        <v>995</v>
      </c>
      <c r="C52" s="88">
        <v>382</v>
      </c>
      <c r="D52" s="89">
        <f>IF(AND(C52&gt;0,B52&gt;0),(B52/C52%)-100,"x  ")</f>
        <v>160.47120418848169</v>
      </c>
      <c r="E52" s="90">
        <v>6703</v>
      </c>
      <c r="F52" s="91">
        <v>6930</v>
      </c>
      <c r="G52" s="89">
        <f>IF(AND(F52&gt;0,E52&gt;0),(E52/F52%)-100,"x  ")</f>
        <v>-3.2756132756132672</v>
      </c>
      <c r="H52" s="49"/>
    </row>
    <row r="53" spans="1:8" x14ac:dyDescent="0.2">
      <c r="H53" s="49"/>
    </row>
    <row r="54" spans="1:8" x14ac:dyDescent="0.2">
      <c r="A54" t="s">
        <v>72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8/17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98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">
      <c r="A2" s="143" t="s">
        <v>114</v>
      </c>
      <c r="B2" s="143"/>
      <c r="C2" s="143"/>
      <c r="D2" s="143"/>
      <c r="E2" s="143"/>
      <c r="F2" s="143"/>
      <c r="G2" s="143"/>
      <c r="H2" s="145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23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8/17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46" t="s">
        <v>115</v>
      </c>
      <c r="B2" s="107"/>
      <c r="C2" s="107"/>
      <c r="D2" s="107"/>
      <c r="E2" s="107"/>
      <c r="F2" s="107"/>
      <c r="G2" s="107"/>
      <c r="H2" s="107"/>
      <c r="I2" s="71" t="s">
        <v>100</v>
      </c>
      <c r="M2" s="92" t="s">
        <v>116</v>
      </c>
    </row>
    <row r="3" spans="1:26" x14ac:dyDescent="0.2">
      <c r="A3" s="72"/>
      <c r="B3" s="26" t="s">
        <v>117</v>
      </c>
      <c r="C3" s="26" t="s">
        <v>118</v>
      </c>
      <c r="D3" s="26" t="s">
        <v>119</v>
      </c>
      <c r="E3" s="26" t="s">
        <v>120</v>
      </c>
      <c r="F3" s="27" t="s">
        <v>121</v>
      </c>
      <c r="G3" s="27" t="s">
        <v>122</v>
      </c>
      <c r="H3" s="28" t="s">
        <v>123</v>
      </c>
      <c r="I3" s="27" t="s">
        <v>124</v>
      </c>
      <c r="J3" s="27" t="s">
        <v>125</v>
      </c>
      <c r="K3" s="27" t="s">
        <v>126</v>
      </c>
      <c r="L3" s="27" t="s">
        <v>127</v>
      </c>
      <c r="M3" s="27" t="s">
        <v>128</v>
      </c>
      <c r="N3" s="27" t="s">
        <v>117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589</v>
      </c>
      <c r="C7" s="76">
        <v>664</v>
      </c>
      <c r="D7" s="76">
        <v>664</v>
      </c>
      <c r="E7" s="76">
        <v>656</v>
      </c>
      <c r="F7" s="76">
        <v>883</v>
      </c>
      <c r="G7" s="76">
        <v>585</v>
      </c>
      <c r="H7" s="76">
        <v>529</v>
      </c>
      <c r="I7" s="76">
        <v>639</v>
      </c>
      <c r="J7" s="76">
        <v>696</v>
      </c>
      <c r="K7" s="76">
        <v>853</v>
      </c>
      <c r="L7" s="76">
        <v>808</v>
      </c>
      <c r="M7" s="77">
        <v>786</v>
      </c>
      <c r="N7" s="76">
        <v>829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6" t="s">
        <v>129</v>
      </c>
      <c r="B9" s="107"/>
      <c r="C9" s="107"/>
      <c r="D9" s="107"/>
      <c r="E9" s="107"/>
      <c r="F9" s="107"/>
      <c r="G9" s="107"/>
      <c r="H9" s="107"/>
      <c r="I9" s="71" t="s">
        <v>97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806</v>
      </c>
      <c r="C11" s="76">
        <v>1114</v>
      </c>
      <c r="D11" s="76">
        <v>1299</v>
      </c>
      <c r="E11" s="76">
        <v>1260</v>
      </c>
      <c r="F11" s="76">
        <v>1701</v>
      </c>
      <c r="G11" s="76">
        <v>1399</v>
      </c>
      <c r="H11" s="76">
        <v>1090</v>
      </c>
      <c r="I11" s="76">
        <v>771</v>
      </c>
      <c r="J11" s="76">
        <v>880</v>
      </c>
      <c r="K11" s="76">
        <v>1135</v>
      </c>
      <c r="L11" s="76">
        <v>1497</v>
      </c>
      <c r="M11" s="77">
        <v>1177</v>
      </c>
      <c r="N11" s="76">
        <v>1424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8/17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2017-10-10T12:43:27Z</cp:lastPrinted>
  <dcterms:created xsi:type="dcterms:W3CDTF">2014-04-03T08:37:47Z</dcterms:created>
  <dcterms:modified xsi:type="dcterms:W3CDTF">2017-10-10T12:43:31Z</dcterms:modified>
  <cp:category>LIS-Bericht</cp:category>
</cp:coreProperties>
</file>