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E31" i="4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7" i="5" l="1"/>
  <c r="G42" i="5"/>
  <c r="D35" i="5"/>
  <c r="G13" i="5"/>
  <c r="G34" i="5"/>
  <c r="D42" i="5"/>
  <c r="D20" i="5"/>
  <c r="D50" i="5"/>
  <c r="G20" i="5"/>
  <c r="D34" i="5"/>
  <c r="G35" i="5"/>
  <c r="G30" i="4"/>
  <c r="G31" i="4" s="1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<sst xmlns="http://schemas.openxmlformats.org/spreadsheetml/2006/main" count="155" uniqueCount="132">
  <si>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</si>
  <si>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</si>
  <si>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</si>
  <si>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</si>
  <si>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</si>
  <si>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</si>
  <si>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</si>
  <si>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</si>
  <si>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</si>
  <si>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</si>
  <si>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</si>
  <si>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</si>
  <si>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</si>
  <si>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</si>
  <si>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</si>
  <si>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</si>
  <si>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</si>
  <si>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</si>
  <si>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</si>
  <si>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</si>
  <si>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</si>
  <si>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</si>
  <si>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</si>
  <si>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</si>
  <si>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</si>
  <si>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</si>
  <si>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</si>
  <si>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</si>
  <si>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</si>
  <si>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</si>
  <si>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</si>
  <si>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</si>
  <si>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</si>
  <si>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</si>
  <si>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</si>
  <si>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</si>
  <si>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</si>
  <si>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</si>
  <si>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</si>
  <si>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</si>
  <si>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</si>
  <si>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</si>
  <si>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</si>
  <si>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</si>
  <si>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</si>
  <si>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</si>
  <si>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</si>
  <si>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</si>
  <si>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</si>
  <si>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</si>
  <si>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</si>
  <si>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</si>
  <si>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</si>
  <si>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</si>
  <si>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</si>
  <si>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</si>
  <si>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</si>
  <si>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</si>
  <si>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</si>
  <si>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</si>
  <si>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</si>
  <si>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</si>
  <si>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</si>
  <si>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</si>
  <si>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</si>
  <si>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</si>
  <si>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</si>
  <si>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</si>
  <si>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</si>
  <si>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</si>
  <si>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</si>
  <si>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</si>
  <si>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</si>
  <si>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</si>
  <si>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</si>
  <si>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</si>
  <si>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</si>
  <si>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</si>
  <si>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</si>
  <si>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</si>
  <si>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</si>
  <si>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</si>
  <si>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</si>
  <si>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</si>
  <si>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</si>
  <si>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</si>
  <si>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</si>
  <si>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</si>
  <si>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</si>
  <si>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</si>
  <si>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</si>
  <si>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</si>
  <si>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</si>
  <si>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</si>
  <si>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</si>
  <si>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</si>
  <si>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</si>
  <si>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</si>
  <si>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</si>
  <si>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</si>
  <si>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</si>
  <si>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</si>
  <si>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</si>
  <si>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</si>
  <si>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</si>
  <si>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</si>
  <si>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September 2015</t>
  </si>
  <si>
    <t>Januar bis September 2015</t>
  </si>
  <si>
    <t>Januar bis September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</si>
  <si>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2015</t>
    </r>
  </si>
  <si>
    <t>September 
2015</t>
  </si>
  <si>
    <t>September 
2014</t>
  </si>
  <si>
    <t xml:space="preserve">Januar bis September </t>
  </si>
  <si>
    <t>Stand: September 2015</t>
  </si>
  <si>
    <t>Baugenehmigungen für Wohngebäude insgesamt 
ab September 2015</t>
  </si>
  <si>
    <t>September 2015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</si>
  <si>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</si>
  <si>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</si>
  <si>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</si>
  <si>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</si>
  <si>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</si>
  <si>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</si>
  <si>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</si>
  <si>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</si>
  <si>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</si>
  <si>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</si>
  <si>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</si>
  <si>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</si>
  <si>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</si>
  <si>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2015</t>
    </r>
  </si>
  <si>
    <t>Kennziffer: F II 1 - m 9/15 SH</t>
  </si>
  <si>
    <t>Herausgegeben am: 11.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</si>
</sst>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599</c:v>
                </c:pt>
                <c:pt idx="1">
                  <c:v>860</c:v>
                </c:pt>
                <c:pt idx="2">
                  <c:v>545</c:v>
                </c:pt>
                <c:pt idx="3">
                  <c:v>839</c:v>
                </c:pt>
                <c:pt idx="4">
                  <c:v>600</c:v>
                </c:pt>
                <c:pt idx="5">
                  <c:v>425</c:v>
                </c:pt>
                <c:pt idx="6">
                  <c:v>789</c:v>
                </c:pt>
                <c:pt idx="7">
                  <c:v>666</c:v>
                </c:pt>
                <c:pt idx="8">
                  <c:v>880</c:v>
                </c:pt>
                <c:pt idx="9">
                  <c:v>904</c:v>
                </c:pt>
                <c:pt idx="10">
                  <c:v>749</c:v>
                </c:pt>
                <c:pt idx="11">
                  <c:v>873</c:v>
                </c:pt>
                <c:pt idx="12">
                  <c:v>1089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743</c:v>
                </c:pt>
                <c:pt idx="1">
                  <c:v>1382</c:v>
                </c:pt>
                <c:pt idx="2">
                  <c:v>719</c:v>
                </c:pt>
                <c:pt idx="3">
                  <c:v>1443</c:v>
                </c:pt>
                <c:pt idx="4">
                  <c:v>1081</c:v>
                </c:pt>
                <c:pt idx="5">
                  <c:v>446</c:v>
                </c:pt>
                <c:pt idx="6">
                  <c:v>1074</c:v>
                </c:pt>
                <c:pt idx="7">
                  <c:v>860</c:v>
                </c:pt>
                <c:pt idx="8">
                  <c:v>1300</c:v>
                </c:pt>
                <c:pt idx="9">
                  <c:v>1178</c:v>
                </c:pt>
                <c:pt idx="10">
                  <c:v>859</c:v>
                </c:pt>
                <c:pt idx="11">
                  <c:v>1057</c:v>
                </c:pt>
                <c:pt idx="12">
                  <c:v>1496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664000"/>
        <c:axId val="97694464"/>
      </c:lineChart>
      <c:catAx>
        <c:axId val="97664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694464"/>
        <c:crosses val="autoZero"/>
        <c:auto val="1"/>
        <c:lblAlgn val="ctr"/>
        <c:lblOffset val="100"/>
        <c:noMultiLvlLbl val="0"/>
      </c:catAx>
      <c:valAx>
        <c:axId val="9769446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664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102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8" t="s">
        <v>105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25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129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9</v>
      </c>
      <c r="C8" s="81">
        <v>5</v>
      </c>
      <c r="D8" s="81">
        <v>10</v>
      </c>
      <c r="E8" s="81">
        <v>3</v>
      </c>
      <c r="F8" s="81">
        <v>2</v>
      </c>
      <c r="G8" s="81">
        <f>E8+F8</f>
        <v>5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76</v>
      </c>
      <c r="C9" s="81">
        <v>15</v>
      </c>
      <c r="D9" s="81">
        <v>75</v>
      </c>
      <c r="E9" s="81">
        <v>24</v>
      </c>
      <c r="F9" s="81">
        <v>2</v>
      </c>
      <c r="G9" s="81">
        <f>E9+F9</f>
        <v>26</v>
      </c>
      <c r="H9" s="81">
        <v>19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20</v>
      </c>
      <c r="C10" s="81">
        <v>3</v>
      </c>
      <c r="D10" s="81">
        <v>31</v>
      </c>
      <c r="E10" s="81">
        <v>10</v>
      </c>
      <c r="F10" s="81">
        <v>0</v>
      </c>
      <c r="G10" s="81">
        <f>E10+F10</f>
        <v>10</v>
      </c>
      <c r="H10" s="81">
        <v>19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9</v>
      </c>
      <c r="C11" s="81">
        <v>3</v>
      </c>
      <c r="D11" s="81">
        <v>10</v>
      </c>
      <c r="E11" s="81">
        <v>3</v>
      </c>
      <c r="F11" s="81">
        <v>0</v>
      </c>
      <c r="G11" s="81">
        <f>E11+F11</f>
        <v>3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37</v>
      </c>
      <c r="C13" s="81">
        <v>15</v>
      </c>
      <c r="D13" s="81">
        <v>117</v>
      </c>
      <c r="E13" s="81">
        <v>16</v>
      </c>
      <c r="F13" s="81">
        <v>8</v>
      </c>
      <c r="G13" s="81">
        <f t="shared" ref="G13:G23" si="0">E13+F13</f>
        <v>24</v>
      </c>
      <c r="H13" s="81">
        <v>93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41</v>
      </c>
      <c r="C14" s="81">
        <v>10</v>
      </c>
      <c r="D14" s="81">
        <v>117</v>
      </c>
      <c r="E14" s="81">
        <v>23</v>
      </c>
      <c r="F14" s="81">
        <v>2</v>
      </c>
      <c r="G14" s="81">
        <f t="shared" si="0"/>
        <v>25</v>
      </c>
      <c r="H14" s="81">
        <v>90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126</v>
      </c>
      <c r="C15" s="81">
        <v>25</v>
      </c>
      <c r="D15" s="81">
        <v>156</v>
      </c>
      <c r="E15" s="81">
        <v>79</v>
      </c>
      <c r="F15" s="81">
        <v>20</v>
      </c>
      <c r="G15" s="81">
        <f t="shared" si="0"/>
        <v>99</v>
      </c>
      <c r="H15" s="81">
        <v>36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54</v>
      </c>
      <c r="C16" s="81">
        <v>11</v>
      </c>
      <c r="D16" s="81">
        <v>106</v>
      </c>
      <c r="E16" s="81">
        <v>33</v>
      </c>
      <c r="F16" s="81">
        <v>10</v>
      </c>
      <c r="G16" s="81">
        <f t="shared" si="0"/>
        <v>43</v>
      </c>
      <c r="H16" s="81">
        <v>66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147</v>
      </c>
      <c r="C17" s="81">
        <v>17</v>
      </c>
      <c r="D17" s="81">
        <v>163</v>
      </c>
      <c r="E17" s="81">
        <v>103</v>
      </c>
      <c r="F17" s="81">
        <v>10</v>
      </c>
      <c r="G17" s="81">
        <f t="shared" si="0"/>
        <v>113</v>
      </c>
      <c r="H17" s="81">
        <v>33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39</v>
      </c>
      <c r="C18" s="81">
        <v>12</v>
      </c>
      <c r="D18" s="81">
        <v>34</v>
      </c>
      <c r="E18" s="81">
        <v>24</v>
      </c>
      <c r="F18" s="81">
        <v>2</v>
      </c>
      <c r="G18" s="81">
        <f t="shared" si="0"/>
        <v>26</v>
      </c>
      <c r="H18" s="81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78</v>
      </c>
      <c r="C19" s="81">
        <v>20</v>
      </c>
      <c r="D19" s="81">
        <v>114</v>
      </c>
      <c r="E19" s="81">
        <v>51</v>
      </c>
      <c r="F19" s="81">
        <v>2</v>
      </c>
      <c r="G19" s="81">
        <f t="shared" si="0"/>
        <v>53</v>
      </c>
      <c r="H19" s="81">
        <v>48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223</v>
      </c>
      <c r="C20" s="81">
        <v>29</v>
      </c>
      <c r="D20" s="81">
        <v>264</v>
      </c>
      <c r="E20" s="81">
        <v>181</v>
      </c>
      <c r="F20" s="81">
        <v>26</v>
      </c>
      <c r="G20" s="81">
        <f t="shared" si="0"/>
        <v>207</v>
      </c>
      <c r="H20" s="81">
        <v>49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130</v>
      </c>
      <c r="C21" s="81">
        <v>30</v>
      </c>
      <c r="D21" s="81">
        <v>220</v>
      </c>
      <c r="E21" s="81">
        <v>79</v>
      </c>
      <c r="F21" s="81">
        <v>8</v>
      </c>
      <c r="G21" s="81">
        <f t="shared" si="0"/>
        <v>87</v>
      </c>
      <c r="H21" s="81">
        <v>109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9</v>
      </c>
      <c r="C22" s="81">
        <v>5</v>
      </c>
      <c r="D22" s="81">
        <v>4</v>
      </c>
      <c r="E22" s="81">
        <v>2</v>
      </c>
      <c r="F22" s="81">
        <v>0</v>
      </c>
      <c r="G22" s="81">
        <f t="shared" si="0"/>
        <v>2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91</v>
      </c>
      <c r="C23" s="81">
        <v>17</v>
      </c>
      <c r="D23" s="81">
        <v>75</v>
      </c>
      <c r="E23" s="81">
        <v>63</v>
      </c>
      <c r="F23" s="81">
        <v>10</v>
      </c>
      <c r="G23" s="81">
        <f t="shared" si="0"/>
        <v>73</v>
      </c>
      <c r="H23" s="81">
        <v>3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1089</v>
      </c>
      <c r="C25" s="81">
        <v>217</v>
      </c>
      <c r="D25" s="81">
        <v>1496</v>
      </c>
      <c r="E25" s="81">
        <v>694</v>
      </c>
      <c r="F25" s="81">
        <v>102</v>
      </c>
      <c r="G25" s="81">
        <f>E25+F25</f>
        <v>796</v>
      </c>
      <c r="H25" s="81">
        <v>565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6975</v>
      </c>
      <c r="C27" s="81">
        <v>1389</v>
      </c>
      <c r="D27" s="81">
        <v>9351</v>
      </c>
      <c r="E27" s="81">
        <v>4310</v>
      </c>
      <c r="F27" s="81">
        <v>754</v>
      </c>
      <c r="G27" s="81">
        <f>E27+F27</f>
        <v>5064</v>
      </c>
      <c r="H27" s="81">
        <v>3455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6135</v>
      </c>
      <c r="C29" s="81">
        <v>1445</v>
      </c>
      <c r="D29" s="81">
        <v>8634</v>
      </c>
      <c r="E29" s="81">
        <v>3716</v>
      </c>
      <c r="F29" s="81">
        <v>738</v>
      </c>
      <c r="G29" s="81">
        <f>E29+F29</f>
        <v>4454</v>
      </c>
      <c r="H29" s="81">
        <v>3456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840</v>
      </c>
      <c r="C30" s="81">
        <f>(C27)-(C29)</f>
        <v>-56</v>
      </c>
      <c r="D30" s="81">
        <f>(D27)-(D29)</f>
        <v>717</v>
      </c>
      <c r="E30" s="81">
        <f>(E27)-(E29)</f>
        <v>594</v>
      </c>
      <c r="F30" s="81">
        <f>(F27)-(F29)</f>
        <v>16</v>
      </c>
      <c r="G30" s="81">
        <f>E30+F30</f>
        <v>610</v>
      </c>
      <c r="H30" s="81">
        <f>(H27)-(H29)</f>
        <v>-1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13.691931540342297</v>
      </c>
      <c r="C31" s="82">
        <f t="shared" si="1"/>
        <v>-3.875432525951557</v>
      </c>
      <c r="D31" s="82">
        <f t="shared" si="1"/>
        <v>8.3043780403057674</v>
      </c>
      <c r="E31" s="82">
        <f t="shared" si="1"/>
        <v>15.984930032292787</v>
      </c>
      <c r="F31" s="82">
        <f t="shared" si="1"/>
        <v>2.168021680216802</v>
      </c>
      <c r="G31" s="82">
        <f t="shared" si="1"/>
        <v>13.695554557700943</v>
      </c>
      <c r="H31" s="82">
        <f t="shared" si="1"/>
        <v>-2.8935185185185182E-2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800</v>
      </c>
      <c r="C9" s="84">
        <v>417</v>
      </c>
      <c r="D9" s="85">
        <f>IF(AND(C9&gt;0,B9&gt;0),(B9/C9%)-100,"x  ")</f>
        <v>91.846522781774581</v>
      </c>
      <c r="E9" s="83">
        <v>5080</v>
      </c>
      <c r="F9" s="84">
        <v>4457</v>
      </c>
      <c r="G9" s="85">
        <f>IF(AND(F9&gt;0,E9&gt;0),(E9/F9%)-100,"x  ")</f>
        <v>13.978012115772941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694</v>
      </c>
      <c r="C11" s="84">
        <v>345</v>
      </c>
      <c r="D11" s="85">
        <f>IF(AND(C11&gt;0,B11&gt;0),(B11/C11%)-100,"x  ")</f>
        <v>101.15942028985506</v>
      </c>
      <c r="E11" s="83">
        <v>4310</v>
      </c>
      <c r="F11" s="84">
        <v>3716</v>
      </c>
      <c r="G11" s="85">
        <f>IF(AND(F11&gt;0,E11&gt;0),(E11/F11%)-100,"x  ")</f>
        <v>15.984930032292795</v>
      </c>
      <c r="H11" s="50"/>
    </row>
    <row r="12" spans="1:26" hidden="1" x14ac:dyDescent="0.2">
      <c r="A12" s="56" t="s">
        <v>77</v>
      </c>
      <c r="B12" s="83">
        <v>51</v>
      </c>
      <c r="C12" s="84">
        <v>42</v>
      </c>
      <c r="D12" s="85">
        <f>IF(AND(C12&gt;0,B12&gt;0),(B12/C12%)-100,"x  ")</f>
        <v>21.428571428571431</v>
      </c>
      <c r="E12" s="83">
        <v>377</v>
      </c>
      <c r="F12" s="84">
        <v>369</v>
      </c>
      <c r="G12" s="85">
        <f>IF(AND(F12&gt;0,E12&gt;0),(E12/F12%)-100,"x  ")</f>
        <v>2.1680216802168104</v>
      </c>
      <c r="H12" s="50"/>
    </row>
    <row r="13" spans="1:26" x14ac:dyDescent="0.2">
      <c r="A13" s="56" t="s">
        <v>78</v>
      </c>
      <c r="B13" s="83">
        <f>(B11)+(B12)</f>
        <v>745</v>
      </c>
      <c r="C13" s="84">
        <f>(C11)+(C12)</f>
        <v>387</v>
      </c>
      <c r="D13" s="85">
        <f>IF(AND(C13&gt;0,B13&gt;0),(B13/C13%)-100,"x  ")</f>
        <v>92.506459948320412</v>
      </c>
      <c r="E13" s="83">
        <f>(E11)+(E12)</f>
        <v>4687</v>
      </c>
      <c r="F13" s="84">
        <f>(F11)+(F12)</f>
        <v>4085</v>
      </c>
      <c r="G13" s="85">
        <f>IF(AND(F13&gt;0,E13&gt;0),(E13/F13%)-100,"x  ")</f>
        <v>14.73684210526315</v>
      </c>
      <c r="H13" s="57"/>
    </row>
    <row r="14" spans="1:26" x14ac:dyDescent="0.2">
      <c r="A14" s="56" t="s">
        <v>79</v>
      </c>
      <c r="B14" s="83">
        <v>55</v>
      </c>
      <c r="C14" s="84">
        <v>30</v>
      </c>
      <c r="D14" s="85">
        <f>IF(AND(C14&gt;0,B14&gt;0),(B14/C14%)-100,"x  ")</f>
        <v>83.333333333333343</v>
      </c>
      <c r="E14" s="83">
        <v>393</v>
      </c>
      <c r="F14" s="84">
        <v>372</v>
      </c>
      <c r="G14" s="85">
        <f>IF(AND(F14&gt;0,E14&gt;0),(E14/F14%)-100,"x  ")</f>
        <v>5.6451612903225765</v>
      </c>
      <c r="H14" s="58"/>
    </row>
    <row r="15" spans="1:26" x14ac:dyDescent="0.2">
      <c r="A15" s="56" t="s">
        <v>80</v>
      </c>
      <c r="B15" s="83">
        <v>27</v>
      </c>
      <c r="C15" s="84">
        <v>17</v>
      </c>
      <c r="D15" s="85">
        <f>IF(AND(C15&gt;0,B15&gt;0),(B15/C15%)-100,"x  ")</f>
        <v>58.823529411764696</v>
      </c>
      <c r="E15" s="83">
        <v>227</v>
      </c>
      <c r="F15" s="84">
        <v>193</v>
      </c>
      <c r="G15" s="85">
        <f>IF(AND(F15&gt;0,E15&gt;0),(E15/F15%)-100,"x  ")</f>
        <v>17.616580310880835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638.40800000000002</v>
      </c>
      <c r="C17" s="86">
        <v>361.55700000000002</v>
      </c>
      <c r="D17" s="85">
        <f>IF(AND(C17&gt;0,B17&gt;0),(B17/C17%)-100,"x  ")</f>
        <v>76.571882165191113</v>
      </c>
      <c r="E17" s="83">
        <v>4432.942</v>
      </c>
      <c r="F17" s="84">
        <v>4143.6540000000005</v>
      </c>
      <c r="G17" s="85">
        <f>IF(AND(F17&gt;0,E17&gt;0),(E17/F17%)-100,"x  ")</f>
        <v>6.981470943278552</v>
      </c>
      <c r="H17" s="50"/>
    </row>
    <row r="18" spans="1:8" hidden="1" x14ac:dyDescent="0.2">
      <c r="A18" s="61" t="s">
        <v>82</v>
      </c>
      <c r="B18" s="86">
        <v>416.25200000000001</v>
      </c>
      <c r="C18" s="86">
        <v>233.85300000000001</v>
      </c>
      <c r="D18" s="85">
        <f>IF(AND(C18&gt;0,B18&gt;0),(B18/C18%)-100,"x  ")</f>
        <v>77.997288895160636</v>
      </c>
      <c r="E18" s="83">
        <v>2821.0059999999999</v>
      </c>
      <c r="F18" s="84">
        <v>2506.346</v>
      </c>
      <c r="G18" s="85">
        <f>IF(AND(F18&gt;0,E18&gt;0),(E18/F18%)-100,"x  ")</f>
        <v>12.554531577044827</v>
      </c>
      <c r="H18" s="50"/>
    </row>
    <row r="19" spans="1:8" hidden="1" x14ac:dyDescent="0.2">
      <c r="A19" s="61" t="s">
        <v>83</v>
      </c>
      <c r="B19" s="86">
        <v>47.524000000000001</v>
      </c>
      <c r="C19" s="86">
        <v>43.685000000000002</v>
      </c>
      <c r="D19" s="85">
        <f>IF(AND(C19&gt;0,B19&gt;0),(B19/C19%)-100,"x  ")</f>
        <v>8.7879134714432894</v>
      </c>
      <c r="E19" s="83">
        <v>369.25799999999998</v>
      </c>
      <c r="F19" s="84">
        <v>365.834</v>
      </c>
      <c r="G19" s="85">
        <f>IF(AND(F19&gt;0,E19&gt;0),(E19/F19%)-100,"x  ")</f>
        <v>0.93594362470409465</v>
      </c>
      <c r="H19" s="50"/>
    </row>
    <row r="20" spans="1:8" x14ac:dyDescent="0.2">
      <c r="A20" s="61" t="s">
        <v>84</v>
      </c>
      <c r="B20" s="87">
        <f>(B18)+(B19)</f>
        <v>463.77600000000001</v>
      </c>
      <c r="C20" s="87">
        <f>(C18)+(C19)</f>
        <v>277.53800000000001</v>
      </c>
      <c r="D20" s="85">
        <f>IF(AND(C20&gt;0,B20&gt;0),(B20/C20%)-100,"x  ")</f>
        <v>67.103603830826756</v>
      </c>
      <c r="E20" s="83">
        <f>(E18)+(E19)</f>
        <v>3190.2639999999997</v>
      </c>
      <c r="F20" s="84">
        <f>(F18)+(F19)</f>
        <v>2872.18</v>
      </c>
      <c r="G20" s="85">
        <f>IF(AND(F20&gt;0,E20&gt;0),(E20/F20%)-100,"x  ")</f>
        <v>11.074654095495404</v>
      </c>
      <c r="H20" s="57"/>
    </row>
    <row r="21" spans="1:8" x14ac:dyDescent="0.2">
      <c r="A21" s="61" t="s">
        <v>85</v>
      </c>
      <c r="B21" s="86">
        <v>174.63200000000001</v>
      </c>
      <c r="C21" s="86">
        <v>84.019000000000005</v>
      </c>
      <c r="D21" s="85">
        <f>IF(AND(C21&gt;0,B21&gt;0),(B21/C21%)-100,"x  ")</f>
        <v>107.84822480629379</v>
      </c>
      <c r="E21" s="83">
        <v>1242.6780000000001</v>
      </c>
      <c r="F21" s="84">
        <v>1271.4739999999999</v>
      </c>
      <c r="G21" s="85">
        <f>IF(AND(F21&gt;0,E21&gt;0),(E21/F21%)-100,"x  ")</f>
        <v>-2.2647730114811537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188.95599999999999</v>
      </c>
      <c r="C23" s="86">
        <v>97.382999999999996</v>
      </c>
      <c r="D23" s="85">
        <f>IF(AND(C23&gt;0,B23&gt;0),(B23/C23%)-100,"x  ")</f>
        <v>94.033866280562307</v>
      </c>
      <c r="E23" s="83">
        <v>1216.501</v>
      </c>
      <c r="F23" s="84">
        <v>1106.029</v>
      </c>
      <c r="G23" s="85">
        <f>IF(AND(F23&gt;0,E23&gt;0),(E23/F23%)-100,"x  ")</f>
        <v>9.9881648672864713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122.226</v>
      </c>
      <c r="C25" s="86">
        <v>63.872999999999998</v>
      </c>
      <c r="D25" s="85">
        <f>IF(AND(C25&gt;0,B25&gt;0),(B25/C25%)-100,"x  ")</f>
        <v>91.357850735052352</v>
      </c>
      <c r="E25" s="83">
        <v>752.94100000000003</v>
      </c>
      <c r="F25" s="84">
        <v>666.43100000000004</v>
      </c>
      <c r="G25" s="85">
        <f>IF(AND(F25&gt;0,E25&gt;0),(E25/F25%)-100,"x  ")</f>
        <v>12.981088814896069</v>
      </c>
      <c r="H25" s="50"/>
    </row>
    <row r="26" spans="1:8" hidden="1" x14ac:dyDescent="0.2">
      <c r="A26" s="61" t="s">
        <v>89</v>
      </c>
      <c r="B26" s="86">
        <v>13.234</v>
      </c>
      <c r="C26" s="86">
        <v>12.260999999999999</v>
      </c>
      <c r="D26" s="85">
        <f>IF(AND(C26&gt;0,B26&gt;0),(B26/C26%)-100,"x  ")</f>
        <v>7.9357311801647512</v>
      </c>
      <c r="E26" s="83">
        <v>104.352</v>
      </c>
      <c r="F26" s="84">
        <v>100.982</v>
      </c>
      <c r="G26" s="85">
        <f>IF(AND(F26&gt;0,E26&gt;0),(E26/F26%)-100,"x  ")</f>
        <v>3.3372284169456066</v>
      </c>
      <c r="H26" s="50"/>
    </row>
    <row r="27" spans="1:8" x14ac:dyDescent="0.2">
      <c r="A27" s="56" t="s">
        <v>78</v>
      </c>
      <c r="B27" s="86">
        <f>(B25)+(B26)</f>
        <v>135.46</v>
      </c>
      <c r="C27" s="86">
        <f>(C25)+(C26)</f>
        <v>76.134</v>
      </c>
      <c r="D27" s="85">
        <f>IF(AND(C27&gt;0,B27&gt;0),(B27/C27%)-100,"x  ")</f>
        <v>77.923135524207339</v>
      </c>
      <c r="E27" s="83">
        <f>(E25)+(E26)</f>
        <v>857.29300000000001</v>
      </c>
      <c r="F27" s="84">
        <f>(F25)+(F26)</f>
        <v>767.41300000000001</v>
      </c>
      <c r="G27" s="85">
        <f>IF(AND(F27&gt;0,E27&gt;0),(E27/F27%)-100,"x  ")</f>
        <v>11.712076808706655</v>
      </c>
      <c r="H27" s="57"/>
    </row>
    <row r="28" spans="1:8" x14ac:dyDescent="0.2">
      <c r="A28" s="56" t="s">
        <v>79</v>
      </c>
      <c r="B28" s="86">
        <v>53.496000000000002</v>
      </c>
      <c r="C28" s="86">
        <v>21.248999999999999</v>
      </c>
      <c r="D28" s="85">
        <f>IF(AND(C28&gt;0,B28&gt;0),(B28/C28%)-100,"x  ")</f>
        <v>151.75772977551887</v>
      </c>
      <c r="E28" s="83">
        <v>359.20800000000003</v>
      </c>
      <c r="F28" s="84">
        <v>338.61599999999999</v>
      </c>
      <c r="G28" s="85">
        <f>IF(AND(F28&gt;0,E28&gt;0),(E28/F28%)-100,"x  ")</f>
        <v>6.0812247501594925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1361</v>
      </c>
      <c r="C30" s="86">
        <v>664</v>
      </c>
      <c r="D30" s="85">
        <f>IF(AND(C30&gt;0,B30&gt;0),(B30/C30%)-100,"x  ")</f>
        <v>104.9698795180723</v>
      </c>
      <c r="E30" s="83">
        <v>8519</v>
      </c>
      <c r="F30" s="84">
        <v>7910</v>
      </c>
      <c r="G30" s="85">
        <f>IF(AND(F30&gt;0,E30&gt;0),(E30/F30%)-100,"x  ")</f>
        <v>7.6991150442477903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796</v>
      </c>
      <c r="C34" s="86">
        <f>C11+(C12*2)</f>
        <v>429</v>
      </c>
      <c r="D34" s="85">
        <f>IF(AND(C34&gt;0,B34&gt;0),(B34/C34%)-100,"x  ")</f>
        <v>85.547785547785537</v>
      </c>
      <c r="E34" s="83">
        <f>E11+(E12*2)</f>
        <v>5064</v>
      </c>
      <c r="F34" s="84">
        <f>F11+(F12*2)</f>
        <v>4454</v>
      </c>
      <c r="G34" s="85">
        <f>IF(AND(F34&gt;0,E34&gt;0),(E34/F34%)-100,"x  ")</f>
        <v>13.695554557700945</v>
      </c>
      <c r="H34" s="57"/>
    </row>
    <row r="35" spans="1:8" x14ac:dyDescent="0.2">
      <c r="A35" s="68" t="s">
        <v>92</v>
      </c>
      <c r="B35" s="86">
        <f>(B30)-(B34)</f>
        <v>565</v>
      </c>
      <c r="C35" s="86">
        <f>(C30)-(C34)</f>
        <v>235</v>
      </c>
      <c r="D35" s="85">
        <f>IF(AND(C35&gt;0,B35&gt;0),(B35/C35%)-100,"x  ")</f>
        <v>140.42553191489361</v>
      </c>
      <c r="E35" s="83">
        <f>(E30)-(E34)</f>
        <v>3455</v>
      </c>
      <c r="F35" s="84">
        <f>(F30)-(F34)</f>
        <v>3456</v>
      </c>
      <c r="G35" s="85">
        <f>IF(AND(F35&gt;0,E35&gt;0),(E35/F35%)-100,"x  ")</f>
        <v>-2.8935185185190448E-2</v>
      </c>
      <c r="H35" s="58"/>
    </row>
    <row r="36" spans="1:8" x14ac:dyDescent="0.2">
      <c r="A36" s="56" t="s">
        <v>93</v>
      </c>
      <c r="B36" s="86">
        <v>164</v>
      </c>
      <c r="C36" s="86">
        <v>103</v>
      </c>
      <c r="D36" s="85">
        <f>IF(AND(C36&gt;0,B36&gt;0),(B36/C36%)-100,"x  ")</f>
        <v>59.223300970873794</v>
      </c>
      <c r="E36" s="83">
        <v>1418</v>
      </c>
      <c r="F36" s="84">
        <v>1276</v>
      </c>
      <c r="G36" s="85">
        <f>IF(AND(F36&gt;0,E36&gt;0),(E36/F36%)-100,"x  ")</f>
        <v>11.128526645768034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126.863</v>
      </c>
      <c r="C38" s="87">
        <v>67.480999999999995</v>
      </c>
      <c r="D38" s="85">
        <f>IF(AND(C38&gt;0,B38&gt;0),(B38/C38%)-100,"x  ")</f>
        <v>87.99810316978116</v>
      </c>
      <c r="E38" s="83">
        <v>851.01</v>
      </c>
      <c r="F38" s="84">
        <v>778.577</v>
      </c>
      <c r="G38" s="85">
        <f>IF(AND(F38&gt;0,E38&gt;0),(E38/F38%)-100,"x  ")</f>
        <v>9.3032545271694289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82.944000000000003</v>
      </c>
      <c r="C40" s="86">
        <v>43.576999999999998</v>
      </c>
      <c r="D40" s="85">
        <f>IF(AND(C40&gt;0,B40&gt;0),(B40/C40%)-100,"x  ")</f>
        <v>90.338940266654447</v>
      </c>
      <c r="E40" s="83">
        <v>540.22900000000004</v>
      </c>
      <c r="F40" s="84">
        <v>468.483</v>
      </c>
      <c r="G40" s="85">
        <f>IF(AND(F40&gt;0,E40&gt;0),(E40/F40%)-100,"x  ")</f>
        <v>15.314536493319935</v>
      </c>
      <c r="H40" s="50"/>
    </row>
    <row r="41" spans="1:8" hidden="1" x14ac:dyDescent="0.2">
      <c r="A41" s="61" t="s">
        <v>89</v>
      </c>
      <c r="B41" s="86">
        <v>9.6460000000000008</v>
      </c>
      <c r="C41" s="86">
        <v>8.2579999999999991</v>
      </c>
      <c r="D41" s="85">
        <f>IF(AND(C41&gt;0,B41&gt;0),(B41/C41%)-100,"x  ")</f>
        <v>16.807943812061055</v>
      </c>
      <c r="E41" s="83">
        <v>72.539000000000001</v>
      </c>
      <c r="F41" s="84">
        <v>71.088999999999999</v>
      </c>
      <c r="G41" s="85">
        <f>IF(AND(F41&gt;0,E41&gt;0),(E41/F41%)-100,"x  ")</f>
        <v>2.0396967181983143</v>
      </c>
      <c r="H41" s="50"/>
    </row>
    <row r="42" spans="1:8" x14ac:dyDescent="0.2">
      <c r="A42" s="56" t="s">
        <v>91</v>
      </c>
      <c r="B42" s="87">
        <f>(B40)+(B41)</f>
        <v>92.59</v>
      </c>
      <c r="C42" s="87">
        <f>(C40)+(C41)</f>
        <v>51.834999999999994</v>
      </c>
      <c r="D42" s="85">
        <f>IF(AND(C42&gt;0,B42&gt;0),(B42/C42%)-100,"x  ")</f>
        <v>78.624481527925155</v>
      </c>
      <c r="E42" s="83">
        <f>(E40)+(E41)</f>
        <v>612.76800000000003</v>
      </c>
      <c r="F42" s="84">
        <f>(F40)+(F41)</f>
        <v>539.572</v>
      </c>
      <c r="G42" s="85">
        <f>IF(AND(F42&gt;0,E42&gt;0),(E42/F42%)-100,"x  ")</f>
        <v>13.565566782561007</v>
      </c>
      <c r="H42" s="57"/>
    </row>
    <row r="43" spans="1:8" x14ac:dyDescent="0.2">
      <c r="A43" s="68" t="s">
        <v>92</v>
      </c>
      <c r="B43" s="86">
        <v>34.273000000000003</v>
      </c>
      <c r="C43" s="86">
        <v>15.646000000000001</v>
      </c>
      <c r="D43" s="85">
        <f>IF(AND(C43&gt;0,B43&gt;0),(B43/C43%)-100,"x  ")</f>
        <v>119.05279304614598</v>
      </c>
      <c r="E43" s="83">
        <v>238.24199999999999</v>
      </c>
      <c r="F43" s="84">
        <v>239.005</v>
      </c>
      <c r="G43" s="85">
        <f>IF(AND(F43&gt;0,E43&gt;0),(E43/F43%)-100,"x  ")</f>
        <v>-0.31924018325976533</v>
      </c>
      <c r="H43" s="50"/>
    </row>
    <row r="44" spans="1:8" x14ac:dyDescent="0.2">
      <c r="A44" s="56" t="s">
        <v>93</v>
      </c>
      <c r="B44" s="86">
        <v>12.772</v>
      </c>
      <c r="C44" s="86">
        <v>7.1260000000000003</v>
      </c>
      <c r="D44" s="85">
        <f>IF(AND(C44&gt;0,B44&gt;0),(B44/C44%)-100,"x  ")</f>
        <v>79.230985124894744</v>
      </c>
      <c r="E44" s="83">
        <v>114.821</v>
      </c>
      <c r="F44" s="84">
        <v>105.94499999999999</v>
      </c>
      <c r="G44" s="85">
        <f>IF(AND(F44&gt;0,E44&gt;0),(E44/F44%)-100,"x  ")</f>
        <v>8.3779319458209471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5445</v>
      </c>
      <c r="C46" s="87">
        <v>2778</v>
      </c>
      <c r="D46" s="85">
        <f>IF(AND(C46&gt;0,B46&gt;0),(B46/C46%)-100,"x  ")</f>
        <v>96.004319654427633</v>
      </c>
      <c r="E46" s="83">
        <v>36049</v>
      </c>
      <c r="F46" s="84">
        <v>32557</v>
      </c>
      <c r="G46" s="85">
        <f>IF(AND(F46&gt;0,E46&gt;0),(E46/F46%)-100,"x  ")</f>
        <v>10.725803974567683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3444</v>
      </c>
      <c r="C48" s="86">
        <v>1798</v>
      </c>
      <c r="D48" s="85">
        <f>IF(AND(C48&gt;0,B48&gt;0),(B48/C48%)-100,"x  ")</f>
        <v>91.546162402669637</v>
      </c>
      <c r="E48" s="83">
        <v>22492</v>
      </c>
      <c r="F48" s="84">
        <v>19690</v>
      </c>
      <c r="G48" s="85">
        <f>IF(AND(F48&gt;0,E48&gt;0),(E48/F48%)-100,"x  ")</f>
        <v>14.230573895378356</v>
      </c>
      <c r="H48" s="50"/>
    </row>
    <row r="49" spans="1:8" hidden="1" x14ac:dyDescent="0.2">
      <c r="A49" s="61" t="s">
        <v>89</v>
      </c>
      <c r="B49" s="86">
        <v>438</v>
      </c>
      <c r="C49" s="86">
        <v>345</v>
      </c>
      <c r="D49" s="85">
        <f>IF(AND(C49&gt;0,B49&gt;0),(B49/C49%)-100,"x  ")</f>
        <v>26.956521739130423</v>
      </c>
      <c r="E49" s="83">
        <v>3128</v>
      </c>
      <c r="F49" s="84">
        <v>3070</v>
      </c>
      <c r="G49" s="85">
        <f>IF(AND(F49&gt;0,E49&gt;0),(E49/F49%)-100,"x  ")</f>
        <v>1.8892508143322431</v>
      </c>
      <c r="H49" s="50"/>
    </row>
    <row r="50" spans="1:8" x14ac:dyDescent="0.2">
      <c r="A50" s="56" t="s">
        <v>91</v>
      </c>
      <c r="B50" s="86">
        <f>(B48)+(B49)</f>
        <v>3882</v>
      </c>
      <c r="C50" s="86">
        <f>(C48)+(C49)</f>
        <v>2143</v>
      </c>
      <c r="D50" s="85">
        <f>IF(AND(C50&gt;0,B50&gt;0),(B50/C50%)-100,"x  ")</f>
        <v>81.147923471768564</v>
      </c>
      <c r="E50" s="83">
        <f>(E48)+(E49)</f>
        <v>25620</v>
      </c>
      <c r="F50" s="84">
        <f>(F48)+(F49)</f>
        <v>22760</v>
      </c>
      <c r="G50" s="85">
        <f>IF(AND(F50&gt;0,E50&gt;0),(E50/F50%)-100,"x  ")</f>
        <v>12.565905096660813</v>
      </c>
      <c r="H50" s="57"/>
    </row>
    <row r="51" spans="1:8" x14ac:dyDescent="0.2">
      <c r="A51" s="68" t="s">
        <v>92</v>
      </c>
      <c r="B51" s="86">
        <v>1563</v>
      </c>
      <c r="C51" s="86">
        <v>635</v>
      </c>
      <c r="D51" s="85">
        <f>IF(AND(C51&gt;0,B51&gt;0),(B51/C51%)-100,"x  ")</f>
        <v>146.14173228346459</v>
      </c>
      <c r="E51" s="83">
        <v>10429</v>
      </c>
      <c r="F51" s="84">
        <v>9797</v>
      </c>
      <c r="G51" s="85">
        <f>IF(AND(F51&gt;0,E51&gt;0),(E51/F51%)-100,"x  ")</f>
        <v>6.4509543737878943</v>
      </c>
      <c r="H51" s="50"/>
    </row>
    <row r="52" spans="1:8" x14ac:dyDescent="0.2">
      <c r="A52" s="69" t="s">
        <v>93</v>
      </c>
      <c r="B52" s="88">
        <v>520</v>
      </c>
      <c r="C52" s="88">
        <v>285</v>
      </c>
      <c r="D52" s="89">
        <f>IF(AND(C52&gt;0,B52&gt;0),(B52/C52%)-100,"x  ")</f>
        <v>82.456140350877178</v>
      </c>
      <c r="E52" s="90">
        <v>4653</v>
      </c>
      <c r="F52" s="91">
        <v>4124</v>
      </c>
      <c r="G52" s="89">
        <f>IF(AND(F52&gt;0,E52&gt;0),(E52/F52%)-100,"x  ")</f>
        <v>12.827352085354022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599</v>
      </c>
      <c r="C7" s="77">
        <v>860</v>
      </c>
      <c r="D7" s="77">
        <v>545</v>
      </c>
      <c r="E7" s="77">
        <v>839</v>
      </c>
      <c r="F7" s="77">
        <v>600</v>
      </c>
      <c r="G7" s="77">
        <v>425</v>
      </c>
      <c r="H7" s="77">
        <v>789</v>
      </c>
      <c r="I7" s="77">
        <v>666</v>
      </c>
      <c r="J7" s="77">
        <v>880</v>
      </c>
      <c r="K7" s="77">
        <v>904</v>
      </c>
      <c r="L7" s="77">
        <v>749</v>
      </c>
      <c r="M7" s="78">
        <v>873</v>
      </c>
      <c r="N7" s="77">
        <v>1089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743</v>
      </c>
      <c r="C11" s="77">
        <v>1382</v>
      </c>
      <c r="D11" s="77">
        <v>719</v>
      </c>
      <c r="E11" s="77">
        <v>1443</v>
      </c>
      <c r="F11" s="77">
        <v>1081</v>
      </c>
      <c r="G11" s="77">
        <v>446</v>
      </c>
      <c r="H11" s="77">
        <v>1074</v>
      </c>
      <c r="I11" s="77">
        <v>860</v>
      </c>
      <c r="J11" s="77">
        <v>1300</v>
      </c>
      <c r="K11" s="77">
        <v>1178</v>
      </c>
      <c r="L11" s="77">
        <v>859</v>
      </c>
      <c r="M11" s="78">
        <v>1057</v>
      </c>
      <c r="N11" s="77">
        <v>1496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2015-12-10T12:44:45Z</cp:lastPrinted>
  <dcterms:created xsi:type="dcterms:W3CDTF">2014-04-03T08:37:47Z</dcterms:created>
  <dcterms:modified xsi:type="dcterms:W3CDTF">2015-12-10T12:45:16Z</dcterms:modified>
  <cp:category>LIS-Bericht</cp:category>
</cp:coreProperties>
</file>