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G50" i="5" s="1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G42" i="5" s="1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H30" i="4"/>
  <c r="H31" i="4" s="1"/>
  <c r="F30" i="4"/>
  <c r="F31" i="4" s="1"/>
  <c r="E30" i="4"/>
  <c r="G30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0" i="5" l="1"/>
  <c r="D27" i="5"/>
  <c r="D50" i="5"/>
  <c r="G27" i="5"/>
  <c r="G13" i="5"/>
  <c r="G20" i="5"/>
  <c r="G34" i="5"/>
  <c r="D35" i="5"/>
  <c r="D34" i="5"/>
  <c r="F35" i="5"/>
  <c r="G35" i="5" s="1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<sst xmlns="http://schemas.openxmlformats.org/spreadsheetml/2006/main" count="155" uniqueCount="132">
  <si>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</si>
  <si>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</si>
  <si>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</si>
  <si>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</si>
  <si>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</si>
  <si>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</si>
  <si>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</si>
  <si>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</si>
  <si>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</si>
  <si>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</si>
  <si>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</si>
  <si>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</si>
  <si>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</si>
  <si>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</si>
  <si>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</si>
  <si>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</si>
  <si>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</si>
  <si>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</si>
  <si>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</si>
  <si>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</si>
  <si>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</si>
  <si>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</si>
  <si>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</si>
  <si>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</si>
  <si>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</si>
  <si>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</si>
  <si>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</si>
  <si>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</si>
  <si>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</si>
  <si>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</si>
  <si>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</si>
  <si>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</si>
  <si>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</si>
  <si>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</si>
  <si>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</si>
  <si>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</si>
  <si>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</si>
  <si>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</si>
  <si>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</si>
  <si>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</si>
  <si>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</si>
  <si>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</si>
  <si>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</si>
  <si>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</si>
  <si>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</si>
  <si>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</si>
  <si>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</si>
  <si>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</si>
  <si>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</si>
  <si>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</si>
  <si>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</si>
  <si>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</si>
  <si>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</si>
  <si>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</si>
  <si>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</si>
  <si>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</si>
  <si>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</si>
  <si>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</si>
  <si>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</si>
  <si>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</si>
  <si>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</si>
  <si>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</si>
  <si>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</si>
  <si>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</si>
  <si>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</si>
  <si>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</si>
  <si>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</si>
  <si>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</si>
  <si>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</si>
  <si>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</si>
  <si>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</si>
  <si>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</si>
  <si>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</si>
  <si>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</si>
  <si>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</si>
  <si>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</si>
  <si>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</si>
  <si>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</si>
  <si>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</si>
  <si>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</si>
  <si>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</si>
  <si>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</si>
  <si>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</si>
  <si>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</si>
  <si>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</si>
  <si>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</si>
  <si>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</si>
  <si>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</si>
  <si>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</si>
  <si>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</si>
  <si>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</si>
  <si>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</si>
  <si>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</si>
  <si>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</si>
  <si>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</si>
  <si>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</si>
  <si>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</si>
  <si>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</si>
  <si>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</si>
  <si>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</si>
  <si>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</si>
  <si>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</si>
  <si>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</si>
  <si>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</si>
  <si>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</si>
  <si>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11/17 SH</t>
  </si>
  <si>
    <t>im November 2017</t>
  </si>
  <si>
    <t>Januar bis November 2017</t>
  </si>
  <si>
    <t>Januar bis November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</si>
  <si>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2017</t>
    </r>
  </si>
  <si>
    <t>November 
2017</t>
  </si>
  <si>
    <t>November 
2016</t>
  </si>
  <si>
    <t xml:space="preserve">Januar bis November </t>
  </si>
  <si>
    <t>Stand: November 2017</t>
  </si>
  <si>
    <t>Baugenehmigungen für Wohngebäude insgesamt 
ab November 2017</t>
  </si>
  <si>
    <t>November 2017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</si>
  <si>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</si>
  <si>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</si>
  <si>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</si>
  <si>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</si>
  <si>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</si>
  <si>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</si>
  <si>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</si>
  <si>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</si>
  <si>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</si>
  <si>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</si>
  <si>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</si>
  <si>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</si>
  <si>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</si>
  <si>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2017</t>
    </r>
  </si>
  <si>
    <t>Herausgegeben am: 10. Januar 2018</t>
  </si>
  <si>
    <t xml:space="preserve">© Statistisches Amt für Hamburg und Schleswig-Holstein, Hamburg 2018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</si>
</sst>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656</c:v>
                </c:pt>
                <c:pt idx="1">
                  <c:v>883</c:v>
                </c:pt>
                <c:pt idx="2">
                  <c:v>585</c:v>
                </c:pt>
                <c:pt idx="3">
                  <c:v>529</c:v>
                </c:pt>
                <c:pt idx="4">
                  <c:v>639</c:v>
                </c:pt>
                <c:pt idx="5">
                  <c:v>696</c:v>
                </c:pt>
                <c:pt idx="6">
                  <c:v>853</c:v>
                </c:pt>
                <c:pt idx="7">
                  <c:v>808</c:v>
                </c:pt>
                <c:pt idx="8">
                  <c:v>786</c:v>
                </c:pt>
                <c:pt idx="9">
                  <c:v>829</c:v>
                </c:pt>
                <c:pt idx="10">
                  <c:v>739</c:v>
                </c:pt>
                <c:pt idx="11">
                  <c:v>654</c:v>
                </c:pt>
                <c:pt idx="12">
                  <c:v>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1260</c:v>
                </c:pt>
                <c:pt idx="1">
                  <c:v>1701</c:v>
                </c:pt>
                <c:pt idx="2">
                  <c:v>1399</c:v>
                </c:pt>
                <c:pt idx="3">
                  <c:v>1090</c:v>
                </c:pt>
                <c:pt idx="4">
                  <c:v>771</c:v>
                </c:pt>
                <c:pt idx="5">
                  <c:v>880</c:v>
                </c:pt>
                <c:pt idx="6">
                  <c:v>1135</c:v>
                </c:pt>
                <c:pt idx="7">
                  <c:v>1497</c:v>
                </c:pt>
                <c:pt idx="8">
                  <c:v>1177</c:v>
                </c:pt>
                <c:pt idx="9">
                  <c:v>1424</c:v>
                </c:pt>
                <c:pt idx="10">
                  <c:v>1242</c:v>
                </c:pt>
                <c:pt idx="11">
                  <c:v>1275</c:v>
                </c:pt>
                <c:pt idx="12">
                  <c:v>1008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042176"/>
        <c:axId val="93043712"/>
      </c:lineChart>
      <c:catAx>
        <c:axId val="93042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3043712"/>
        <c:crosses val="autoZero"/>
        <c:auto val="1"/>
        <c:lblAlgn val="ctr"/>
        <c:lblOffset val="100"/>
        <c:noMultiLvlLbl val="0"/>
      </c:catAx>
      <c:valAx>
        <c:axId val="9304371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30421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9" t="s">
        <v>11</v>
      </c>
      <c r="B15" s="100"/>
      <c r="C15" s="100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1" t="s">
        <v>12</v>
      </c>
      <c r="B17" s="100"/>
      <c r="C17" s="100"/>
      <c r="D17" s="13"/>
      <c r="E17" s="13"/>
      <c r="F17" s="13"/>
      <c r="G17" s="13"/>
    </row>
    <row r="18" spans="1:7" x14ac:dyDescent="0.2">
      <c r="A18" s="13" t="s">
        <v>13</v>
      </c>
      <c r="B18" s="102" t="s">
        <v>102</v>
      </c>
      <c r="C18" s="100"/>
      <c r="D18" s="13"/>
      <c r="E18" s="13"/>
      <c r="F18" s="13"/>
      <c r="G18" s="13"/>
    </row>
    <row r="19" spans="1:7" x14ac:dyDescent="0.2">
      <c r="A19" s="13" t="s">
        <v>14</v>
      </c>
      <c r="B19" s="103" t="s">
        <v>15</v>
      </c>
      <c r="C19" s="100"/>
      <c r="D19" s="100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9" t="s">
        <v>16</v>
      </c>
      <c r="B21" s="100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1" t="s">
        <v>18</v>
      </c>
      <c r="C23" s="100"/>
      <c r="D23" s="13"/>
      <c r="E23" s="13"/>
      <c r="F23" s="13"/>
      <c r="G23" s="13"/>
    </row>
    <row r="24" spans="1:7" x14ac:dyDescent="0.2">
      <c r="A24" s="13" t="s">
        <v>19</v>
      </c>
      <c r="B24" s="101" t="s">
        <v>20</v>
      </c>
      <c r="C24" s="100"/>
      <c r="D24" s="13"/>
      <c r="E24" s="13"/>
      <c r="F24" s="13"/>
      <c r="G24" s="13"/>
    </row>
    <row r="25" spans="1:7" x14ac:dyDescent="0.2">
      <c r="A25" s="13"/>
      <c r="B25" s="100" t="s">
        <v>21</v>
      </c>
      <c r="C25" s="100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2" t="s">
        <v>131</v>
      </c>
      <c r="B29" s="100"/>
      <c r="C29" s="100"/>
      <c r="D29" s="100"/>
      <c r="E29" s="100"/>
      <c r="F29" s="100"/>
      <c r="G29" s="100"/>
    </row>
    <row r="30" spans="1:7" s="79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8" t="s">
        <v>25</v>
      </c>
      <c r="B41" s="98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129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4</v>
      </c>
      <c r="C8" s="81">
        <v>0</v>
      </c>
      <c r="D8" s="81">
        <v>4</v>
      </c>
      <c r="E8" s="81">
        <v>4</v>
      </c>
      <c r="F8" s="81">
        <v>0</v>
      </c>
      <c r="G8" s="81">
        <f>E8+F8</f>
        <v>4</v>
      </c>
      <c r="H8" s="81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31</v>
      </c>
      <c r="C9" s="81">
        <v>6</v>
      </c>
      <c r="D9" s="81">
        <v>63</v>
      </c>
      <c r="E9" s="81">
        <v>7</v>
      </c>
      <c r="F9" s="81">
        <v>0</v>
      </c>
      <c r="G9" s="81">
        <f>E9+F9</f>
        <v>7</v>
      </c>
      <c r="H9" s="81">
        <v>24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21</v>
      </c>
      <c r="C10" s="81">
        <v>1</v>
      </c>
      <c r="D10" s="81">
        <v>71</v>
      </c>
      <c r="E10" s="81">
        <v>8</v>
      </c>
      <c r="F10" s="81">
        <v>0</v>
      </c>
      <c r="G10" s="81">
        <f>E10+F10</f>
        <v>8</v>
      </c>
      <c r="H10" s="81">
        <v>60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4</v>
      </c>
      <c r="C11" s="81">
        <v>0</v>
      </c>
      <c r="D11" s="81">
        <v>9</v>
      </c>
      <c r="E11" s="81">
        <v>1</v>
      </c>
      <c r="F11" s="81">
        <v>0</v>
      </c>
      <c r="G11" s="81">
        <f>E11+F11</f>
        <v>1</v>
      </c>
      <c r="H11" s="81">
        <v>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20</v>
      </c>
      <c r="C13" s="81">
        <v>6</v>
      </c>
      <c r="D13" s="81">
        <v>11</v>
      </c>
      <c r="E13" s="81">
        <v>7</v>
      </c>
      <c r="F13" s="81">
        <v>0</v>
      </c>
      <c r="G13" s="81">
        <f t="shared" ref="G13:G23" si="0">E13+F13</f>
        <v>7</v>
      </c>
      <c r="H13" s="81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47</v>
      </c>
      <c r="C14" s="81">
        <v>9</v>
      </c>
      <c r="D14" s="81">
        <v>143</v>
      </c>
      <c r="E14" s="81">
        <v>30</v>
      </c>
      <c r="F14" s="81">
        <v>0</v>
      </c>
      <c r="G14" s="81">
        <f t="shared" si="0"/>
        <v>30</v>
      </c>
      <c r="H14" s="81">
        <v>112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74</v>
      </c>
      <c r="C15" s="81">
        <v>17</v>
      </c>
      <c r="D15" s="81">
        <v>79</v>
      </c>
      <c r="E15" s="81">
        <v>34</v>
      </c>
      <c r="F15" s="81">
        <v>30</v>
      </c>
      <c r="G15" s="81">
        <f t="shared" si="0"/>
        <v>64</v>
      </c>
      <c r="H15" s="81"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22</v>
      </c>
      <c r="C16" s="81">
        <v>4</v>
      </c>
      <c r="D16" s="81">
        <v>58</v>
      </c>
      <c r="E16" s="81">
        <v>11</v>
      </c>
      <c r="F16" s="81">
        <v>6</v>
      </c>
      <c r="G16" s="81">
        <f t="shared" si="0"/>
        <v>17</v>
      </c>
      <c r="H16" s="81">
        <v>47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59</v>
      </c>
      <c r="C17" s="81">
        <v>9</v>
      </c>
      <c r="D17" s="81">
        <v>64</v>
      </c>
      <c r="E17" s="81">
        <v>39</v>
      </c>
      <c r="F17" s="81">
        <v>0</v>
      </c>
      <c r="G17" s="81">
        <f t="shared" si="0"/>
        <v>39</v>
      </c>
      <c r="H17" s="81">
        <v>22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26</v>
      </c>
      <c r="C18" s="81">
        <v>5</v>
      </c>
      <c r="D18" s="81">
        <v>22</v>
      </c>
      <c r="E18" s="81">
        <v>15</v>
      </c>
      <c r="F18" s="81">
        <v>4</v>
      </c>
      <c r="G18" s="81">
        <f t="shared" si="0"/>
        <v>19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78</v>
      </c>
      <c r="C19" s="81">
        <v>14</v>
      </c>
      <c r="D19" s="81">
        <v>170</v>
      </c>
      <c r="E19" s="81">
        <v>54</v>
      </c>
      <c r="F19" s="81">
        <v>2</v>
      </c>
      <c r="G19" s="81">
        <f t="shared" si="0"/>
        <v>56</v>
      </c>
      <c r="H19" s="81">
        <v>102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83</v>
      </c>
      <c r="C20" s="81">
        <v>3</v>
      </c>
      <c r="D20" s="81">
        <v>115</v>
      </c>
      <c r="E20" s="81">
        <v>40</v>
      </c>
      <c r="F20" s="81">
        <v>28</v>
      </c>
      <c r="G20" s="81">
        <f t="shared" si="0"/>
        <v>68</v>
      </c>
      <c r="H20" s="81">
        <v>46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57</v>
      </c>
      <c r="C21" s="81">
        <v>3</v>
      </c>
      <c r="D21" s="81">
        <v>58</v>
      </c>
      <c r="E21" s="81">
        <v>37</v>
      </c>
      <c r="F21" s="81">
        <v>8</v>
      </c>
      <c r="G21" s="81">
        <f t="shared" si="0"/>
        <v>45</v>
      </c>
      <c r="H21" s="81">
        <v>12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59</v>
      </c>
      <c r="C22" s="81">
        <v>15</v>
      </c>
      <c r="D22" s="81">
        <v>43</v>
      </c>
      <c r="E22" s="81">
        <v>40</v>
      </c>
      <c r="F22" s="81">
        <v>2</v>
      </c>
      <c r="G22" s="81">
        <f t="shared" si="0"/>
        <v>42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41</v>
      </c>
      <c r="C23" s="81">
        <v>13</v>
      </c>
      <c r="D23" s="81">
        <v>98</v>
      </c>
      <c r="E23" s="81">
        <v>20</v>
      </c>
      <c r="F23" s="81">
        <v>2</v>
      </c>
      <c r="G23" s="81">
        <f t="shared" si="0"/>
        <v>22</v>
      </c>
      <c r="H23" s="81">
        <v>73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626</v>
      </c>
      <c r="C25" s="81">
        <v>105</v>
      </c>
      <c r="D25" s="81">
        <v>1008</v>
      </c>
      <c r="E25" s="81">
        <v>347</v>
      </c>
      <c r="F25" s="81">
        <v>82</v>
      </c>
      <c r="G25" s="81">
        <f>E25+F25</f>
        <v>429</v>
      </c>
      <c r="H25" s="81">
        <v>505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1">
        <v>7744</v>
      </c>
      <c r="C27" s="81">
        <v>1453</v>
      </c>
      <c r="D27" s="81">
        <v>12898</v>
      </c>
      <c r="E27" s="81">
        <v>4408</v>
      </c>
      <c r="F27" s="81">
        <v>904</v>
      </c>
      <c r="G27" s="81">
        <f>E27+F27</f>
        <v>5312</v>
      </c>
      <c r="H27" s="81">
        <v>6371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1">
        <v>8327</v>
      </c>
      <c r="C29" s="81">
        <v>1665</v>
      </c>
      <c r="D29" s="81">
        <v>14523</v>
      </c>
      <c r="E29" s="81">
        <v>4608</v>
      </c>
      <c r="F29" s="81">
        <v>1100</v>
      </c>
      <c r="G29" s="81">
        <f>E29+F29</f>
        <v>5708</v>
      </c>
      <c r="H29" s="81">
        <v>7344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-583</v>
      </c>
      <c r="C30" s="81">
        <f>(C27)-(C29)</f>
        <v>-212</v>
      </c>
      <c r="D30" s="81">
        <f>(D27)-(D29)</f>
        <v>-1625</v>
      </c>
      <c r="E30" s="81">
        <f>(E27)-(E29)</f>
        <v>-200</v>
      </c>
      <c r="F30" s="81">
        <f>(F27)-(F29)</f>
        <v>-196</v>
      </c>
      <c r="G30" s="81">
        <f>E30+F30</f>
        <v>-396</v>
      </c>
      <c r="H30" s="81">
        <f>(H27)-(H29)</f>
        <v>-973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-7.001321003963012</v>
      </c>
      <c r="C31" s="82">
        <f t="shared" si="1"/>
        <v>-12.732732732732732</v>
      </c>
      <c r="D31" s="82">
        <f t="shared" si="1"/>
        <v>-11.189148247607243</v>
      </c>
      <c r="E31" s="82">
        <f t="shared" si="1"/>
        <v>-4.3402777777777777</v>
      </c>
      <c r="F31" s="82">
        <f t="shared" si="1"/>
        <v>-17.81818181818182</v>
      </c>
      <c r="G31" s="82">
        <f t="shared" si="1"/>
        <v>-6.9376313945339874</v>
      </c>
      <c r="H31" s="82">
        <f t="shared" si="1"/>
        <v>-13.248910675381264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448</v>
      </c>
      <c r="C9" s="84">
        <v>464</v>
      </c>
      <c r="D9" s="85">
        <f>IF(AND(C9&gt;0,B9&gt;0),(B9/C9%)-100,"x  ")</f>
        <v>-3.4482758620689538</v>
      </c>
      <c r="E9" s="83">
        <v>5579</v>
      </c>
      <c r="F9" s="84">
        <v>5968</v>
      </c>
      <c r="G9" s="85">
        <f>IF(AND(F9&gt;0,E9&gt;0),(E9/F9%)-100,"x  ")</f>
        <v>-6.5180965147453094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347</v>
      </c>
      <c r="C11" s="84">
        <v>352</v>
      </c>
      <c r="D11" s="85">
        <f>IF(AND(C11&gt;0,B11&gt;0),(B11/C11%)-100,"x  ")</f>
        <v>-1.4204545454545467</v>
      </c>
      <c r="E11" s="83">
        <v>4408</v>
      </c>
      <c r="F11" s="84">
        <v>4608</v>
      </c>
      <c r="G11" s="85">
        <f>IF(AND(F11&gt;0,E11&gt;0),(E11/F11%)-100,"x  ")</f>
        <v>-4.3402777777777715</v>
      </c>
      <c r="H11" s="49"/>
    </row>
    <row r="12" spans="1:26" hidden="1" x14ac:dyDescent="0.2">
      <c r="A12" s="55" t="s">
        <v>77</v>
      </c>
      <c r="B12" s="83">
        <v>41</v>
      </c>
      <c r="C12" s="84">
        <v>38</v>
      </c>
      <c r="D12" s="85">
        <f>IF(AND(C12&gt;0,B12&gt;0),(B12/C12%)-100,"x  ")</f>
        <v>7.8947368421052602</v>
      </c>
      <c r="E12" s="83">
        <v>452</v>
      </c>
      <c r="F12" s="84">
        <v>550</v>
      </c>
      <c r="G12" s="85">
        <f>IF(AND(F12&gt;0,E12&gt;0),(E12/F12%)-100,"x  ")</f>
        <v>-17.818181818181813</v>
      </c>
      <c r="H12" s="49"/>
    </row>
    <row r="13" spans="1:26" x14ac:dyDescent="0.2">
      <c r="A13" s="55" t="s">
        <v>78</v>
      </c>
      <c r="B13" s="83">
        <f>(B11)+(B12)</f>
        <v>388</v>
      </c>
      <c r="C13" s="84">
        <f>(C11)+(C12)</f>
        <v>390</v>
      </c>
      <c r="D13" s="85">
        <f>IF(AND(C13&gt;0,B13&gt;0),(B13/C13%)-100,"x  ")</f>
        <v>-0.512820512820511</v>
      </c>
      <c r="E13" s="83">
        <f>(E11)+(E12)</f>
        <v>4860</v>
      </c>
      <c r="F13" s="84">
        <f>(F11)+(F12)</f>
        <v>5158</v>
      </c>
      <c r="G13" s="85">
        <f>IF(AND(F13&gt;0,E13&gt;0),(E13/F13%)-100,"x  ")</f>
        <v>-5.7774331136099164</v>
      </c>
      <c r="H13" s="56"/>
    </row>
    <row r="14" spans="1:26" x14ac:dyDescent="0.2">
      <c r="A14" s="55" t="s">
        <v>79</v>
      </c>
      <c r="B14" s="83">
        <v>60</v>
      </c>
      <c r="C14" s="84">
        <v>74</v>
      </c>
      <c r="D14" s="85">
        <f>IF(AND(C14&gt;0,B14&gt;0),(B14/C14%)-100,"x  ")</f>
        <v>-18.918918918918919</v>
      </c>
      <c r="E14" s="83">
        <v>719</v>
      </c>
      <c r="F14" s="84">
        <v>810</v>
      </c>
      <c r="G14" s="85">
        <f>IF(AND(F14&gt;0,E14&gt;0),(E14/F14%)-100,"x  ")</f>
        <v>-11.23456790123457</v>
      </c>
      <c r="H14" s="57"/>
    </row>
    <row r="15" spans="1:26" x14ac:dyDescent="0.2">
      <c r="A15" s="55" t="s">
        <v>80</v>
      </c>
      <c r="B15" s="83">
        <v>26</v>
      </c>
      <c r="C15" s="84">
        <v>66</v>
      </c>
      <c r="D15" s="85">
        <f>IF(AND(C15&gt;0,B15&gt;0),(B15/C15%)-100,"x  ")</f>
        <v>-60.606060606060609</v>
      </c>
      <c r="E15" s="83">
        <v>435</v>
      </c>
      <c r="F15" s="84">
        <v>431</v>
      </c>
      <c r="G15" s="85">
        <f>IF(AND(F15&gt;0,E15&gt;0),(E15/F15%)-100,"x  ")</f>
        <v>0.92807424593968335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489.72500000000002</v>
      </c>
      <c r="C17" s="86">
        <v>564.29899999999998</v>
      </c>
      <c r="D17" s="85">
        <f>IF(AND(C17&gt;0,B17&gt;0),(B17/C17%)-100,"x  ")</f>
        <v>-13.215334423771793</v>
      </c>
      <c r="E17" s="83">
        <v>5805.8159999999998</v>
      </c>
      <c r="F17" s="84">
        <v>6508.76</v>
      </c>
      <c r="G17" s="85">
        <f>IF(AND(F17&gt;0,E17&gt;0),(E17/F17%)-100,"x  ")</f>
        <v>-10.799968043068134</v>
      </c>
      <c r="H17" s="49"/>
    </row>
    <row r="18" spans="1:8" hidden="1" x14ac:dyDescent="0.2">
      <c r="A18" s="60" t="s">
        <v>82</v>
      </c>
      <c r="B18" s="86">
        <v>235.56200000000001</v>
      </c>
      <c r="C18" s="86">
        <v>232.64099999999999</v>
      </c>
      <c r="D18" s="85">
        <f>IF(AND(C18&gt;0,B18&gt;0),(B18/C18%)-100,"x  ")</f>
        <v>1.2555826359068334</v>
      </c>
      <c r="E18" s="83">
        <v>2905.8780000000002</v>
      </c>
      <c r="F18" s="84">
        <v>3138.4580000000001</v>
      </c>
      <c r="G18" s="85">
        <f>IF(AND(F18&gt;0,E18&gt;0),(E18/F18%)-100,"x  ")</f>
        <v>-7.4106456100416125</v>
      </c>
      <c r="H18" s="49"/>
    </row>
    <row r="19" spans="1:8" hidden="1" x14ac:dyDescent="0.2">
      <c r="A19" s="60" t="s">
        <v>83</v>
      </c>
      <c r="B19" s="86">
        <v>38.859000000000002</v>
      </c>
      <c r="C19" s="86">
        <v>34.898000000000003</v>
      </c>
      <c r="D19" s="85">
        <f>IF(AND(C19&gt;0,B19&gt;0),(B19/C19%)-100,"x  ")</f>
        <v>11.350220643016797</v>
      </c>
      <c r="E19" s="83">
        <v>433.06599999999997</v>
      </c>
      <c r="F19" s="84">
        <v>543.58600000000001</v>
      </c>
      <c r="G19" s="85">
        <f>IF(AND(F19&gt;0,E19&gt;0),(E19/F19%)-100,"x  ")</f>
        <v>-20.331649453812275</v>
      </c>
      <c r="H19" s="49"/>
    </row>
    <row r="20" spans="1:8" x14ac:dyDescent="0.2">
      <c r="A20" s="60" t="s">
        <v>84</v>
      </c>
      <c r="B20" s="87">
        <f>(B18)+(B19)</f>
        <v>274.42099999999999</v>
      </c>
      <c r="C20" s="87">
        <f>(C18)+(C19)</f>
        <v>267.53899999999999</v>
      </c>
      <c r="D20" s="85">
        <f>IF(AND(C20&gt;0,B20&gt;0),(B20/C20%)-100,"x  ")</f>
        <v>2.5723352483189501</v>
      </c>
      <c r="E20" s="83">
        <f>(E18)+(E19)</f>
        <v>3338.944</v>
      </c>
      <c r="F20" s="84">
        <f>(F18)+(F19)</f>
        <v>3682.0439999999999</v>
      </c>
      <c r="G20" s="85">
        <f>IF(AND(F20&gt;0,E20&gt;0),(E20/F20%)-100,"x  ")</f>
        <v>-9.3181939162052316</v>
      </c>
      <c r="H20" s="56"/>
    </row>
    <row r="21" spans="1:8" x14ac:dyDescent="0.2">
      <c r="A21" s="60" t="s">
        <v>85</v>
      </c>
      <c r="B21" s="86">
        <v>215.304</v>
      </c>
      <c r="C21" s="86">
        <v>296.76</v>
      </c>
      <c r="D21" s="85">
        <f>IF(AND(C21&gt;0,B21&gt;0),(B21/C21%)-100,"x  ")</f>
        <v>-27.448443186413257</v>
      </c>
      <c r="E21" s="83">
        <v>2466.8719999999998</v>
      </c>
      <c r="F21" s="84">
        <v>2826.7159999999999</v>
      </c>
      <c r="G21" s="85">
        <f>IF(AND(F21&gt;0,E21&gt;0),(E21/F21%)-100,"x  ")</f>
        <v>-12.730108012265831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142.506</v>
      </c>
      <c r="C23" s="86">
        <v>171.19800000000001</v>
      </c>
      <c r="D23" s="85">
        <f>IF(AND(C23&gt;0,B23&gt;0),(B23/C23%)-100,"x  ")</f>
        <v>-16.759541583429709</v>
      </c>
      <c r="E23" s="83">
        <v>1756.5920000000001</v>
      </c>
      <c r="F23" s="84">
        <v>1905.325</v>
      </c>
      <c r="G23" s="85">
        <f>IF(AND(F23&gt;0,E23&gt;0),(E23/F23%)-100,"x  ")</f>
        <v>-7.806174799574876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69.834000000000003</v>
      </c>
      <c r="C25" s="86">
        <v>69.209000000000003</v>
      </c>
      <c r="D25" s="85">
        <f>IF(AND(C25&gt;0,B25&gt;0),(B25/C25%)-100,"x  ")</f>
        <v>0.90306174052508936</v>
      </c>
      <c r="E25" s="83">
        <v>858.10699999999997</v>
      </c>
      <c r="F25" s="84">
        <v>877.75</v>
      </c>
      <c r="G25" s="85">
        <f>IF(AND(F25&gt;0,E25&gt;0),(E25/F25%)-100,"x  ")</f>
        <v>-2.2378809455995423</v>
      </c>
      <c r="H25" s="49"/>
    </row>
    <row r="26" spans="1:8" hidden="1" x14ac:dyDescent="0.2">
      <c r="A26" s="60" t="s">
        <v>89</v>
      </c>
      <c r="B26" s="86">
        <v>13.176</v>
      </c>
      <c r="C26" s="86">
        <v>11.331</v>
      </c>
      <c r="D26" s="85">
        <f>IF(AND(C26&gt;0,B26&gt;0),(B26/C26%)-100,"x  ")</f>
        <v>16.282764098490873</v>
      </c>
      <c r="E26" s="83">
        <v>136.51499999999999</v>
      </c>
      <c r="F26" s="84">
        <v>160.53</v>
      </c>
      <c r="G26" s="85">
        <f>IF(AND(F26&gt;0,E26&gt;0),(E26/F26%)-100,"x  ")</f>
        <v>-14.959820594281453</v>
      </c>
      <c r="H26" s="49"/>
    </row>
    <row r="27" spans="1:8" x14ac:dyDescent="0.2">
      <c r="A27" s="55" t="s">
        <v>78</v>
      </c>
      <c r="B27" s="86">
        <f>(B25)+(B26)</f>
        <v>83.01</v>
      </c>
      <c r="C27" s="86">
        <f>(C25)+(C26)</f>
        <v>80.540000000000006</v>
      </c>
      <c r="D27" s="85">
        <f>IF(AND(C27&gt;0,B27&gt;0),(B27/C27%)-100,"x  ")</f>
        <v>3.0667991060342672</v>
      </c>
      <c r="E27" s="83">
        <f>(E25)+(E26)</f>
        <v>994.62199999999996</v>
      </c>
      <c r="F27" s="84">
        <f>(F25)+(F26)</f>
        <v>1038.28</v>
      </c>
      <c r="G27" s="85">
        <f>IF(AND(F27&gt;0,E27&gt;0),(E27/F27%)-100,"x  ")</f>
        <v>-4.2048387718149201</v>
      </c>
      <c r="H27" s="56"/>
    </row>
    <row r="28" spans="1:8" x14ac:dyDescent="0.2">
      <c r="A28" s="55" t="s">
        <v>79</v>
      </c>
      <c r="B28" s="86">
        <v>59.496000000000002</v>
      </c>
      <c r="C28" s="86">
        <v>90.658000000000001</v>
      </c>
      <c r="D28" s="85">
        <f>IF(AND(C28&gt;0,B28&gt;0),(B28/C28%)-100,"x  ")</f>
        <v>-34.373138608837607</v>
      </c>
      <c r="E28" s="83">
        <v>761.97</v>
      </c>
      <c r="F28" s="84">
        <v>867.04499999999996</v>
      </c>
      <c r="G28" s="85">
        <f>IF(AND(F28&gt;0,E28&gt;0),(E28/F28%)-100,"x  ")</f>
        <v>-12.118748161860097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934</v>
      </c>
      <c r="C30" s="86">
        <v>1173</v>
      </c>
      <c r="D30" s="85">
        <f>IF(AND(C30&gt;0,B30&gt;0),(B30/C30%)-100,"x  ")</f>
        <v>-20.375106564364884</v>
      </c>
      <c r="E30" s="83">
        <v>11683</v>
      </c>
      <c r="F30" s="84">
        <v>13052</v>
      </c>
      <c r="G30" s="85">
        <f>IF(AND(F30&gt;0,E30&gt;0),(E30/F30%)-100,"x  ")</f>
        <v>-10.488813974869757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429</v>
      </c>
      <c r="C34" s="86">
        <f>C11+(C12*2)</f>
        <v>428</v>
      </c>
      <c r="D34" s="85">
        <f>IF(AND(C34&gt;0,B34&gt;0),(B34/C34%)-100,"x  ")</f>
        <v>0.23364485981308292</v>
      </c>
      <c r="E34" s="83">
        <f>E11+(E12*2)</f>
        <v>5312</v>
      </c>
      <c r="F34" s="84">
        <f>F11+(F12*2)</f>
        <v>5708</v>
      </c>
      <c r="G34" s="85">
        <f>IF(AND(F34&gt;0,E34&gt;0),(E34/F34%)-100,"x  ")</f>
        <v>-6.9376313945339803</v>
      </c>
      <c r="H34" s="56"/>
    </row>
    <row r="35" spans="1:8" x14ac:dyDescent="0.2">
      <c r="A35" s="67" t="s">
        <v>92</v>
      </c>
      <c r="B35" s="86">
        <f>(B30)-(B34)</f>
        <v>505</v>
      </c>
      <c r="C35" s="86">
        <f>(C30)-(C34)</f>
        <v>745</v>
      </c>
      <c r="D35" s="85">
        <f>IF(AND(C35&gt;0,B35&gt;0),(B35/C35%)-100,"x  ")</f>
        <v>-32.214765100671144</v>
      </c>
      <c r="E35" s="83">
        <f>(E30)-(E34)</f>
        <v>6371</v>
      </c>
      <c r="F35" s="84">
        <f>(F30)-(F34)</f>
        <v>7344</v>
      </c>
      <c r="G35" s="85">
        <f>IF(AND(F35&gt;0,E35&gt;0),(E35/F35%)-100,"x  ")</f>
        <v>-13.248910675381268</v>
      </c>
      <c r="H35" s="57"/>
    </row>
    <row r="36" spans="1:8" x14ac:dyDescent="0.2">
      <c r="A36" s="55" t="s">
        <v>93</v>
      </c>
      <c r="B36" s="86">
        <v>202</v>
      </c>
      <c r="C36" s="86">
        <v>376</v>
      </c>
      <c r="D36" s="85">
        <f>IF(AND(C36&gt;0,B36&gt;0),(B36/C36%)-100,"x  ")</f>
        <v>-46.276595744680847</v>
      </c>
      <c r="E36" s="83">
        <v>2783</v>
      </c>
      <c r="F36" s="84">
        <v>2995</v>
      </c>
      <c r="G36" s="85">
        <f>IF(AND(F36&gt;0,E36&gt;0),(E36/F36%)-100,"x  ")</f>
        <v>-7.0784641068447343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93.126999999999995</v>
      </c>
      <c r="C38" s="87">
        <v>103.994</v>
      </c>
      <c r="D38" s="85">
        <f>IF(AND(C38&gt;0,B38&gt;0),(B38/C38%)-100,"x  ")</f>
        <v>-10.449641325461101</v>
      </c>
      <c r="E38" s="83">
        <v>1117.8510000000001</v>
      </c>
      <c r="F38" s="84">
        <v>1218.9349999999999</v>
      </c>
      <c r="G38" s="85">
        <f>IF(AND(F38&gt;0,E38&gt;0),(E38/F38%)-100,"x  ")</f>
        <v>-8.2928129883873822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45.219000000000001</v>
      </c>
      <c r="C40" s="86">
        <v>44.33</v>
      </c>
      <c r="D40" s="85">
        <f>IF(AND(C40&gt;0,B40&gt;0),(B40/C40%)-100,"x  ")</f>
        <v>2.0054139408978244</v>
      </c>
      <c r="E40" s="83">
        <v>563.32500000000005</v>
      </c>
      <c r="F40" s="84">
        <v>585.76</v>
      </c>
      <c r="G40" s="85">
        <f>IF(AND(F40&gt;0,E40&gt;0),(E40/F40%)-100,"x  ")</f>
        <v>-3.8300669216061038</v>
      </c>
      <c r="H40" s="49"/>
    </row>
    <row r="41" spans="1:8" hidden="1" x14ac:dyDescent="0.2">
      <c r="A41" s="60" t="s">
        <v>89</v>
      </c>
      <c r="B41" s="86">
        <v>7.4880000000000004</v>
      </c>
      <c r="C41" s="86">
        <v>6.7539999999999996</v>
      </c>
      <c r="D41" s="85">
        <f>IF(AND(C41&gt;0,B41&gt;0),(B41/C41%)-100,"x  ")</f>
        <v>10.867633994669845</v>
      </c>
      <c r="E41" s="83">
        <v>86.355999999999995</v>
      </c>
      <c r="F41" s="84">
        <v>105.628</v>
      </c>
      <c r="G41" s="85">
        <f>IF(AND(F41&gt;0,E41&gt;0),(E41/F41%)-100,"x  ")</f>
        <v>-18.245162267580582</v>
      </c>
      <c r="H41" s="49"/>
    </row>
    <row r="42" spans="1:8" x14ac:dyDescent="0.2">
      <c r="A42" s="55" t="s">
        <v>91</v>
      </c>
      <c r="B42" s="87">
        <f>(B40)+(B41)</f>
        <v>52.707000000000001</v>
      </c>
      <c r="C42" s="87">
        <f>(C40)+(C41)</f>
        <v>51.083999999999996</v>
      </c>
      <c r="D42" s="85">
        <f>IF(AND(C42&gt;0,B42&gt;0),(B42/C42%)-100,"x  ")</f>
        <v>3.1771200375851691</v>
      </c>
      <c r="E42" s="83">
        <f>(E40)+(E41)</f>
        <v>649.68100000000004</v>
      </c>
      <c r="F42" s="84">
        <f>(F40)+(F41)</f>
        <v>691.38800000000003</v>
      </c>
      <c r="G42" s="85">
        <f>IF(AND(F42&gt;0,E42&gt;0),(E42/F42%)-100,"x  ")</f>
        <v>-6.0323580970453605</v>
      </c>
      <c r="H42" s="56"/>
    </row>
    <row r="43" spans="1:8" x14ac:dyDescent="0.2">
      <c r="A43" s="67" t="s">
        <v>92</v>
      </c>
      <c r="B43" s="86">
        <v>40.42</v>
      </c>
      <c r="C43" s="86">
        <v>52.91</v>
      </c>
      <c r="D43" s="85">
        <f>IF(AND(C43&gt;0,B43&gt;0),(B43/C43%)-100,"x  ")</f>
        <v>-23.606123606123603</v>
      </c>
      <c r="E43" s="83">
        <v>468.17</v>
      </c>
      <c r="F43" s="84">
        <v>527.54700000000003</v>
      </c>
      <c r="G43" s="85">
        <f>IF(AND(F43&gt;0,E43&gt;0),(E43/F43%)-100,"x  ")</f>
        <v>-11.255300475597437</v>
      </c>
      <c r="H43" s="49"/>
    </row>
    <row r="44" spans="1:8" x14ac:dyDescent="0.2">
      <c r="A44" s="55" t="s">
        <v>93</v>
      </c>
      <c r="B44" s="86">
        <v>17.728999999999999</v>
      </c>
      <c r="C44" s="86">
        <v>30.721</v>
      </c>
      <c r="D44" s="85">
        <f>IF(AND(C44&gt;0,B44&gt;0),(B44/C44%)-100,"x  ")</f>
        <v>-42.290290029621431</v>
      </c>
      <c r="E44" s="83">
        <v>229.411</v>
      </c>
      <c r="F44" s="84">
        <v>238.01400000000001</v>
      </c>
      <c r="G44" s="85">
        <f>IF(AND(F44&gt;0,E44&gt;0),(E44/F44%)-100,"x  ")</f>
        <v>-3.6144932651020554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3632</v>
      </c>
      <c r="C46" s="87">
        <v>4288</v>
      </c>
      <c r="D46" s="85">
        <f>IF(AND(C46&gt;0,B46&gt;0),(B46/C46%)-100,"x  ")</f>
        <v>-15.298507462686572</v>
      </c>
      <c r="E46" s="83">
        <v>45396</v>
      </c>
      <c r="F46" s="84">
        <v>50652</v>
      </c>
      <c r="G46" s="85">
        <f>IF(AND(F46&gt;0,E46&gt;0),(E46/F46%)-100,"x  ")</f>
        <v>-10.376687988628291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1821</v>
      </c>
      <c r="C48" s="86">
        <v>1831</v>
      </c>
      <c r="D48" s="85">
        <f>IF(AND(C48&gt;0,B48&gt;0),(B48/C48%)-100,"x  ")</f>
        <v>-0.54614964500272833</v>
      </c>
      <c r="E48" s="83">
        <v>23039</v>
      </c>
      <c r="F48" s="84">
        <v>24151</v>
      </c>
      <c r="G48" s="85">
        <f>IF(AND(F48&gt;0,E48&gt;0),(E48/F48%)-100,"x  ")</f>
        <v>-4.6043642085213889</v>
      </c>
      <c r="H48" s="49"/>
    </row>
    <row r="49" spans="1:8" hidden="1" x14ac:dyDescent="0.2">
      <c r="A49" s="60" t="s">
        <v>89</v>
      </c>
      <c r="B49" s="86">
        <v>329</v>
      </c>
      <c r="C49" s="86">
        <v>303</v>
      </c>
      <c r="D49" s="85">
        <f>IF(AND(C49&gt;0,B49&gt;0),(B49/C49%)-100,"x  ")</f>
        <v>8.5808580858085861</v>
      </c>
      <c r="E49" s="83">
        <v>3677</v>
      </c>
      <c r="F49" s="84">
        <v>4533</v>
      </c>
      <c r="G49" s="85">
        <f>IF(AND(F49&gt;0,E49&gt;0),(E49/F49%)-100,"x  ")</f>
        <v>-18.883741451577322</v>
      </c>
      <c r="H49" s="49"/>
    </row>
    <row r="50" spans="1:8" x14ac:dyDescent="0.2">
      <c r="A50" s="55" t="s">
        <v>91</v>
      </c>
      <c r="B50" s="86">
        <f>(B48)+(B49)</f>
        <v>2150</v>
      </c>
      <c r="C50" s="86">
        <f>(C48)+(C49)</f>
        <v>2134</v>
      </c>
      <c r="D50" s="85">
        <f>IF(AND(C50&gt;0,B50&gt;0),(B50/C50%)-100,"x  ")</f>
        <v>0.74976569821930639</v>
      </c>
      <c r="E50" s="83">
        <f>(E48)+(E49)</f>
        <v>26716</v>
      </c>
      <c r="F50" s="84">
        <f>(F48)+(F49)</f>
        <v>28684</v>
      </c>
      <c r="G50" s="85">
        <f>IF(AND(F50&gt;0,E50&gt;0),(E50/F50%)-100,"x  ")</f>
        <v>-6.8609677869195309</v>
      </c>
      <c r="H50" s="56"/>
    </row>
    <row r="51" spans="1:8" x14ac:dyDescent="0.2">
      <c r="A51" s="67" t="s">
        <v>92</v>
      </c>
      <c r="B51" s="86">
        <v>1482</v>
      </c>
      <c r="C51" s="86">
        <v>2154</v>
      </c>
      <c r="D51" s="85">
        <f>IF(AND(C51&gt;0,B51&gt;0),(B51/C51%)-100,"x  ")</f>
        <v>-31.19777158774373</v>
      </c>
      <c r="E51" s="83">
        <v>18680</v>
      </c>
      <c r="F51" s="84">
        <v>21968</v>
      </c>
      <c r="G51" s="85">
        <f>IF(AND(F51&gt;0,E51&gt;0),(E51/F51%)-100,"x  ")</f>
        <v>-14.967225054624905</v>
      </c>
      <c r="H51" s="49"/>
    </row>
    <row r="52" spans="1:8" x14ac:dyDescent="0.2">
      <c r="A52" s="68" t="s">
        <v>93</v>
      </c>
      <c r="B52" s="88">
        <v>634</v>
      </c>
      <c r="C52" s="88">
        <v>1197</v>
      </c>
      <c r="D52" s="89">
        <f>IF(AND(C52&gt;0,B52&gt;0),(B52/C52%)-100,"x  ")</f>
        <v>-47.034252297410198</v>
      </c>
      <c r="E52" s="90">
        <v>8725</v>
      </c>
      <c r="F52" s="91">
        <v>9770</v>
      </c>
      <c r="G52" s="89">
        <f>IF(AND(F52&gt;0,E52&gt;0),(E52/F52%)-100,"x  ")</f>
        <v>-10.696008188331632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656</v>
      </c>
      <c r="C7" s="76">
        <v>883</v>
      </c>
      <c r="D7" s="76">
        <v>585</v>
      </c>
      <c r="E7" s="76">
        <v>529</v>
      </c>
      <c r="F7" s="76">
        <v>639</v>
      </c>
      <c r="G7" s="76">
        <v>696</v>
      </c>
      <c r="H7" s="76">
        <v>853</v>
      </c>
      <c r="I7" s="76">
        <v>808</v>
      </c>
      <c r="J7" s="76">
        <v>786</v>
      </c>
      <c r="K7" s="76">
        <v>829</v>
      </c>
      <c r="L7" s="76">
        <v>739</v>
      </c>
      <c r="M7" s="77">
        <v>654</v>
      </c>
      <c r="N7" s="76">
        <v>626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1260</v>
      </c>
      <c r="C11" s="76">
        <v>1701</v>
      </c>
      <c r="D11" s="76">
        <v>1399</v>
      </c>
      <c r="E11" s="76">
        <v>1090</v>
      </c>
      <c r="F11" s="76">
        <v>771</v>
      </c>
      <c r="G11" s="76">
        <v>880</v>
      </c>
      <c r="H11" s="76">
        <v>1135</v>
      </c>
      <c r="I11" s="76">
        <v>1497</v>
      </c>
      <c r="J11" s="76">
        <v>1177</v>
      </c>
      <c r="K11" s="76">
        <v>1424</v>
      </c>
      <c r="L11" s="76">
        <v>1242</v>
      </c>
      <c r="M11" s="77">
        <v>1275</v>
      </c>
      <c r="N11" s="76">
        <v>1008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2018-01-09T08:45:56Z</cp:lastPrinted>
  <dcterms:created xsi:type="dcterms:W3CDTF">2014-04-03T08:37:47Z</dcterms:created>
  <dcterms:modified xsi:type="dcterms:W3CDTF">2018-01-09T09:43:44Z</dcterms:modified>
  <cp:category>LIS-Bericht</cp:category>
</cp:coreProperties>
</file>