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0095" windowHeight="9120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</sheets>
  <externalReferences>
    <externalReference r:id="rId8"/>
    <externalReference r:id="rId9"/>
    <externalReference r:id="rId10"/>
    <externalReference r:id="rId11"/>
  </externalReferences>
  <definedNames>
    <definedName name="DATABASE">'[1]3GÜTER'!#REF!</definedName>
    <definedName name="_xlnm.Print_Area" localSheetId="1">'Seite 1'!$A$1:$L$58</definedName>
    <definedName name="_xlnm.Print_Area" localSheetId="2">'Seite 2'!$A$1:$L$81</definedName>
    <definedName name="_xlnm.Print_Area" localSheetId="3">'Seite 3'!$A$1:$L$77</definedName>
    <definedName name="_xlnm.Print_Area" localSheetId="4">'Seite 4'!$A$1:$L$74</definedName>
    <definedName name="_xlnm.Print_Titles" localSheetId="1">'Seite 1'!$2:$6</definedName>
    <definedName name="_xlnm.Print_Titles" localSheetId="2">'Seite 2'!$2:$6</definedName>
    <definedName name="_xlnm.Print_Titles" localSheetId="3">'Seite 3'!$2:$6</definedName>
    <definedName name="_xlnm.Print_Titles" localSheetId="4">'Seite 4'!$2:$6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'Seite 1'!$B$7:$E$14</definedName>
    <definedName name="CRITERIA" localSheetId="2">'Seite 2'!$B$7:$E$13</definedName>
    <definedName name="CRITERIA" localSheetId="3">'Seite 3'!$B$7:$E$12</definedName>
    <definedName name="CRITERIA" localSheetId="4">'Seite 4'!$B$7:$E$13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<sst xmlns="http://schemas.openxmlformats.org/spreadsheetml/2006/main" count="337" uniqueCount="273">
  <si>
    <t>Veränderung</t>
  </si>
  <si>
    <t>1000  Euro</t>
  </si>
  <si>
    <t xml:space="preserve"> in %</t>
  </si>
  <si>
    <t>1000 Euro</t>
  </si>
  <si>
    <t>lebende Tiere</t>
  </si>
  <si>
    <t>Waren der Ernährungswirtschaft</t>
  </si>
  <si>
    <t>davon</t>
  </si>
  <si>
    <t>Lebende Tiere</t>
  </si>
  <si>
    <t>Pferde</t>
  </si>
  <si>
    <t>Rinder</t>
  </si>
  <si>
    <t>Schweine</t>
  </si>
  <si>
    <t>Schafe</t>
  </si>
  <si>
    <t>Hausgeflügel</t>
  </si>
  <si>
    <t>Lebende Tiere, a.n.g.</t>
  </si>
  <si>
    <t>darunter</t>
  </si>
  <si>
    <t>Milch und Milcherzeugnisse</t>
  </si>
  <si>
    <t>Käse</t>
  </si>
  <si>
    <t>Fleisch und Fleischwaren</t>
  </si>
  <si>
    <t>Fische und Krebstiere, Weichtiere</t>
  </si>
  <si>
    <t>Tierische Öle und Fette</t>
  </si>
  <si>
    <t>Eier, Eiweiß und Eigelb</t>
  </si>
  <si>
    <t>Fischmehl, Fleischmehl und ähnliche Erzeugnisse</t>
  </si>
  <si>
    <t>Nahrungsmittel tierischen Ursprungs, a.n.g.</t>
  </si>
  <si>
    <t>Weizen</t>
  </si>
  <si>
    <t>Roggen</t>
  </si>
  <si>
    <t>Gerste</t>
  </si>
  <si>
    <t>Hafer</t>
  </si>
  <si>
    <t>Mais</t>
  </si>
  <si>
    <t>Sorghum, Hirse und sonstiges Getreide</t>
  </si>
  <si>
    <t>Reis und Reiserzeugnisse</t>
  </si>
  <si>
    <t>Getreideerzeugnisse, ausgenommen Reiserzeugnisse</t>
  </si>
  <si>
    <t>Backwaren und andere Zubereitungen aus Getreide</t>
  </si>
  <si>
    <t>Malz</t>
  </si>
  <si>
    <t>Saat- und Pflanzgut, ausgenommen Ölsaaten</t>
  </si>
  <si>
    <t>Hülsenfrüchte</t>
  </si>
  <si>
    <t>Grün- und Raufutter</t>
  </si>
  <si>
    <t>Kartoffeln und Kartoffelerzeugnisse</t>
  </si>
  <si>
    <t>Gemüse und sonstige Küchengewächse, frisch</t>
  </si>
  <si>
    <t>Frischobst, ausgenommen Südfrüchte</t>
  </si>
  <si>
    <t>Südfrüchte</t>
  </si>
  <si>
    <t>Schalen- und Trockenfrüchte</t>
  </si>
  <si>
    <t>Gemüsezubereitungen und Gemüsekonserven</t>
  </si>
  <si>
    <t>Obstzubereitungen und Obstkonserven</t>
  </si>
  <si>
    <t>Obst- und Gemüsesäfte</t>
  </si>
  <si>
    <t>Kakao und Kakaoerzeugnisse</t>
  </si>
  <si>
    <t>Gewürze</t>
  </si>
  <si>
    <t>Zuckerrüben, Zucker und Zuckererzeugnisse</t>
  </si>
  <si>
    <t>Ölfrüchte</t>
  </si>
  <si>
    <t>Pflanzliche Öle und Fette</t>
  </si>
  <si>
    <t>Ölkuchen</t>
  </si>
  <si>
    <t xml:space="preserve">Kleie, Abfallerzeugnisse zur Viehfütterung </t>
  </si>
  <si>
    <t>Nahrungsmittel pflanzlichen Ursprungs, a.n.g.</t>
  </si>
  <si>
    <t>Lebende Pflanzen und Erzeugnisse der Ziergärtnerei</t>
  </si>
  <si>
    <t>Genussmittel</t>
  </si>
  <si>
    <t>Hopfen</t>
  </si>
  <si>
    <t>Kaffee</t>
  </si>
  <si>
    <t>Tee und Mate</t>
  </si>
  <si>
    <t>Rohtabak und Tabakerzeugnisse</t>
  </si>
  <si>
    <t>Bier</t>
  </si>
  <si>
    <t>Branntwein</t>
  </si>
  <si>
    <t>Wein</t>
  </si>
  <si>
    <t>Waren der gewerblichen Wirtschaft</t>
  </si>
  <si>
    <t>Rohstoffe</t>
  </si>
  <si>
    <t>Chemiefasern, einschließlich Abfallseide</t>
  </si>
  <si>
    <t>Wolle und andere Tierhaare, roh oder bearbeitet</t>
  </si>
  <si>
    <t>Baumwolle, roh oder bearbeitet, Reißbaumwolle, Abfälle</t>
  </si>
  <si>
    <t>Flachs, Hanf, Jute und sonstige pflanzliche Spinnstoffe</t>
  </si>
  <si>
    <t>Abfälle von Gespinstwaren, Lumpen und dgl.</t>
  </si>
  <si>
    <t>Felle zu Pelzwerk, roh</t>
  </si>
  <si>
    <t>Felle und Häute, roh, a.n.g.</t>
  </si>
  <si>
    <t>Rundholz</t>
  </si>
  <si>
    <t>Rohkautschuk</t>
  </si>
  <si>
    <t>Steinkohle und Steinkohlenbriketts</t>
  </si>
  <si>
    <t>Braunkohle und Braunkohlenbriketts</t>
  </si>
  <si>
    <t>Erdöl und Erdgas</t>
  </si>
  <si>
    <t>Eisenerze</t>
  </si>
  <si>
    <t>Eisen- und manganhaltige Abbrände und Schlacken</t>
  </si>
  <si>
    <t xml:space="preserve">Kupfererze </t>
  </si>
  <si>
    <t>Erze und Metallaschen, a.n.g.</t>
  </si>
  <si>
    <t>Bauxit und Kryolith</t>
  </si>
  <si>
    <t>Speisesalz und Industriesalz</t>
  </si>
  <si>
    <t>Steine und Erden, a.n.g.</t>
  </si>
  <si>
    <t>Rohstoffe für chemische Erzeugnisse, a.n.g.</t>
  </si>
  <si>
    <t>Edelsteine, Schmucksteine und Perlen, roh</t>
  </si>
  <si>
    <t>Rohstoffe, auch Abfälle, a.n.g.</t>
  </si>
  <si>
    <t>Halbwaren</t>
  </si>
  <si>
    <t>Rohseide und Seidengarne, künstliche und synthetisch</t>
  </si>
  <si>
    <t>Garne aus Chemiefasern</t>
  </si>
  <si>
    <t>Garne aus Wolle oder anderen Tierhaaren</t>
  </si>
  <si>
    <t>Garne aus Baumwolle</t>
  </si>
  <si>
    <t>Garne aus Flachs, Hanf, Jute, Hartfasern u. dgl.</t>
  </si>
  <si>
    <t>Schnittholz</t>
  </si>
  <si>
    <t>Halbstoffe aus zellulosehaltigen Faserstoffen</t>
  </si>
  <si>
    <t>Kautschuk, bearbeitet</t>
  </si>
  <si>
    <t>Zement</t>
  </si>
  <si>
    <t>Mineralische Baustoffe, a.n.g.</t>
  </si>
  <si>
    <t>Roheisen</t>
  </si>
  <si>
    <t>Abfälle und Schrott, aus Eisen oder Stahl</t>
  </si>
  <si>
    <t>Ferrolegierungen</t>
  </si>
  <si>
    <t>Eisen oder Stahl in Rohformen, Halbzeug aus Eisen</t>
  </si>
  <si>
    <t>Aluminium und Aluminiumlegierungen</t>
  </si>
  <si>
    <t>Kupfer und Kupferlegierungen, einschließlich Abfälle</t>
  </si>
  <si>
    <t xml:space="preserve">Nickel und Nickellegierungen, einschließlich Abfälle </t>
  </si>
  <si>
    <t>Blei und Bleilegierungen, einschließlich Abfälle</t>
  </si>
  <si>
    <t>Zinn und Zinnlegierungen, einschließlich Abfälle</t>
  </si>
  <si>
    <t>Zink und Zinklegierungen, einschließlich Abfälle</t>
  </si>
  <si>
    <t>Radioaktive Elemente und radioaktive Isotope</t>
  </si>
  <si>
    <t>Unedle Metalle, a.n.g.</t>
  </si>
  <si>
    <t>Fettsäuren, Paraffin, Vaselin und Wachse</t>
  </si>
  <si>
    <t>Koks und Schwelkoks, aus Steinkohle oder Braunkohle</t>
  </si>
  <si>
    <t>Rückstände der Erdöl- und Steinkohlenteerdestillation</t>
  </si>
  <si>
    <t>Mineralölerzeugnisse</t>
  </si>
  <si>
    <t>Teer und Teerdestillationserzeugnisse</t>
  </si>
  <si>
    <t>Düngemittel</t>
  </si>
  <si>
    <t>Chemische Halbwaren, a.n.g.</t>
  </si>
  <si>
    <t>Gold für gewerbliche Zwecke</t>
  </si>
  <si>
    <t>Halbwaren, a.n.g.</t>
  </si>
  <si>
    <t>Fertigwaren</t>
  </si>
  <si>
    <t>Gewebe, Gewirke aus Seide</t>
  </si>
  <si>
    <t>Gewebe, Gewirke aus Chemiefasern</t>
  </si>
  <si>
    <t>Gewebe, Gewirkeaus Wolle</t>
  </si>
  <si>
    <t>Gewebe, Gewirke aus Baumwolle</t>
  </si>
  <si>
    <t>Gewebe, Gewirke aus Flachs und dgl.</t>
  </si>
  <si>
    <t>Leder</t>
  </si>
  <si>
    <t>Pelzfelle, gegerbt oder zugerichtet</t>
  </si>
  <si>
    <t>Papier und Pappe</t>
  </si>
  <si>
    <t>Sperrholz, Span- und Faserplatten</t>
  </si>
  <si>
    <t>Glas</t>
  </si>
  <si>
    <t>Kunststoffe</t>
  </si>
  <si>
    <t>Farben, Lacke und Kitte</t>
  </si>
  <si>
    <t>Dextrine, Gelatine und Leime</t>
  </si>
  <si>
    <t>Pharmazeutische Grundstoffe</t>
  </si>
  <si>
    <t>Chemische Vorerzeugnisse, a.n.g.</t>
  </si>
  <si>
    <t>Rohre aus Eisen oder Stahl</t>
  </si>
  <si>
    <t>Stäbe und Profile aus Eisen oder Stahl</t>
  </si>
  <si>
    <t>Blech aus Eisen oder Stahl</t>
  </si>
  <si>
    <t>Draht aus Eisen oder Stahl</t>
  </si>
  <si>
    <t>Eisenbahnoberbaumaterial</t>
  </si>
  <si>
    <t>Halbzeuge aus Kupfer</t>
  </si>
  <si>
    <t>Halbzeuge aus Aluminium</t>
  </si>
  <si>
    <t>Halbzeuge aus unedlen Metallen, a.n.g.</t>
  </si>
  <si>
    <t>Halbzeuge aus Edelmetallen</t>
  </si>
  <si>
    <t>Vorerzeugnisse, a.n.g.</t>
  </si>
  <si>
    <t>Enderzeugnisse</t>
  </si>
  <si>
    <t>Bekleidung aus Gewirken aus Seide</t>
  </si>
  <si>
    <t>Bekleidung aus Gewirken aus Wolle</t>
  </si>
  <si>
    <t>Bekleidung aus Gewirken aus Baumwolle</t>
  </si>
  <si>
    <t>Bekleidung aus Seide oder Chemiefasern</t>
  </si>
  <si>
    <t xml:space="preserve">Bekleidung aus Wolle </t>
  </si>
  <si>
    <t>Bekleidung aus Baumwolle</t>
  </si>
  <si>
    <t>Bekleidung aus Flachs, Hanf und dgl.</t>
  </si>
  <si>
    <t>Kopfbedeckungen</t>
  </si>
  <si>
    <t>Textilerzeugnisse, a.n.g.</t>
  </si>
  <si>
    <t>Pelzwaren</t>
  </si>
  <si>
    <t>Schuhe</t>
  </si>
  <si>
    <t>Lederwaren und Lederbekleidung</t>
  </si>
  <si>
    <t>Papierwaren</t>
  </si>
  <si>
    <t>Druckerzeugnisse</t>
  </si>
  <si>
    <t>Holzwaren (ohne Möbel)</t>
  </si>
  <si>
    <t>Kautschukwaren</t>
  </si>
  <si>
    <t>Waren aus Stein</t>
  </si>
  <si>
    <t>Keramische Erzeugnisse</t>
  </si>
  <si>
    <t>Glaswaren</t>
  </si>
  <si>
    <t>Werkzeuge, Schneidwaren und Eßbestecke</t>
  </si>
  <si>
    <t>Waren aus Kupfer und Kupferlegierungen</t>
  </si>
  <si>
    <t>Eisen-, Blech- und Metallwaren, a.n.g.</t>
  </si>
  <si>
    <t>Waren aus Wachs oder Fetten</t>
  </si>
  <si>
    <t>Waren aus Kunststoffen</t>
  </si>
  <si>
    <t>Fotochemische Erzeugnisse</t>
  </si>
  <si>
    <t>Pharmazeutische Erzeugnisse</t>
  </si>
  <si>
    <t>Duftstoffe und Körperpflegemittel</t>
  </si>
  <si>
    <t>Chemische Enderzeugnisse, a.n.g.</t>
  </si>
  <si>
    <t>Kraftmaschinen (ohne Motoren für</t>
  </si>
  <si>
    <t>Ackerschlepper, Luft- und Straßenfahrzeuge)</t>
  </si>
  <si>
    <t>Pumpen und Kompressoren</t>
  </si>
  <si>
    <t>Armaturen</t>
  </si>
  <si>
    <t>Lager, Getriebe, Zahnräder</t>
  </si>
  <si>
    <t>Hebezeuge und Fördermittel</t>
  </si>
  <si>
    <t>Landwirtschaftliche Maschinen</t>
  </si>
  <si>
    <t>Maschinen für das Textil-, Bekleidungsgewerbe</t>
  </si>
  <si>
    <t xml:space="preserve">Maschinen für das Ernährungsgewerbe </t>
  </si>
  <si>
    <t>und die Tabakverarbeitung</t>
  </si>
  <si>
    <t>Bergwerks-, Bau- und Baustoffmaschinen</t>
  </si>
  <si>
    <t>Guss- und Walzwerkstechnik</t>
  </si>
  <si>
    <t>Werkzeugmaschinen</t>
  </si>
  <si>
    <t>Büromaschinen</t>
  </si>
  <si>
    <t>Maschinen für das Papier- und Druckgewerbe</t>
  </si>
  <si>
    <t>Maschinen, a.n.g.</t>
  </si>
  <si>
    <t>Sportgeräte</t>
  </si>
  <si>
    <t>Geräte zur Elektrizitätserzeugung und -verteilung</t>
  </si>
  <si>
    <t>Elektrische Lampen und Leuchten</t>
  </si>
  <si>
    <t>Nachrichtentechnische Geräte und Einrichtungen</t>
  </si>
  <si>
    <t>Rundfunk- und Fernsehgeräte</t>
  </si>
  <si>
    <t>Elektronische Bauelemente</t>
  </si>
  <si>
    <t>Elektrotechnische Erzeugnisse, a.n.g.</t>
  </si>
  <si>
    <t>Medizinische Geräte und orthopädische Vorrichtungen</t>
  </si>
  <si>
    <t>Mess-, steuerungs- und regelungstechnische Erzeugnisse</t>
  </si>
  <si>
    <t>Optische und fotografische Geräte</t>
  </si>
  <si>
    <t>Uhren</t>
  </si>
  <si>
    <t>Möbel</t>
  </si>
  <si>
    <t>Musikinstrumente</t>
  </si>
  <si>
    <t>Spielwaren</t>
  </si>
  <si>
    <t>Schmuckwaren, Gold- und Silberschmiedewaren</t>
  </si>
  <si>
    <t>Schienenfahrzeuge</t>
  </si>
  <si>
    <t>Wasserfahrzeuge</t>
  </si>
  <si>
    <t>Luftfahrzeuge</t>
  </si>
  <si>
    <t xml:space="preserve">Fahrgestelle, Karosserien, Motoren, Teile und Zubehör </t>
  </si>
  <si>
    <t>Personenkraftwagen und Wohnmobile</t>
  </si>
  <si>
    <t>Busse</t>
  </si>
  <si>
    <t>Lastkraftwagen und Spezialfahrzeuge</t>
  </si>
  <si>
    <t>Fahrräder</t>
  </si>
  <si>
    <t>Fahrzeuge, a.n.g.</t>
  </si>
  <si>
    <t>Vollständige Fabrikationsanlagen</t>
  </si>
  <si>
    <t>Enderzeugnisse, a.n.g.</t>
  </si>
  <si>
    <t>Rückwaren und Ersatzlieferungen</t>
  </si>
  <si>
    <t>Insgesamt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</si>
  <si>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</si>
  <si>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</si>
  <si>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>Nahrungsmittel pflanzlichen Ursprungs</t>
  </si>
  <si>
    <t>Nahrungsmittel tierischen Ursprungs</t>
  </si>
  <si>
    <t>Sprengstoffe, Schießbedarf</t>
  </si>
  <si>
    <t>Maschinen für die Be- und Verarbeitung von</t>
  </si>
  <si>
    <t>Kautschuk oder Kunststoffen</t>
  </si>
  <si>
    <t>1)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</si>
  <si>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</si>
  <si>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</si>
  <si>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</si>
  <si>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</si>
  <si>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</si>
  <si>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3)</t>
  </si>
  <si>
    <t>X  =  Nachweis nicht sinnvoll</t>
  </si>
  <si>
    <r>
      <t xml:space="preserve">noch </t>
    </r>
    <r>
      <rPr>
        <b/>
        <sz val="8"/>
        <rFont val="Helvetica"/>
        <family val="0"/>
      </rPr>
      <t>Enderzeugnisse</t>
    </r>
  </si>
  <si>
    <r>
      <t xml:space="preserve">noch </t>
    </r>
    <r>
      <rPr>
        <b/>
        <sz val="8"/>
        <rFont val="Helvetica"/>
        <family val="0"/>
      </rPr>
      <t>Vorerzeugnisse</t>
    </r>
  </si>
  <si>
    <r>
      <t xml:space="preserve">davon </t>
    </r>
    <r>
      <rPr>
        <b/>
        <sz val="8"/>
        <rFont val="Helvetica"/>
        <family val="0"/>
      </rPr>
      <t>Vorerzeugnisse</t>
    </r>
  </si>
  <si>
    <t>Butter und andere Fettstoffe aus der Milch</t>
  </si>
  <si>
    <t>Ein- und Ausfuhr des Landes Schleswig-Holstein 2007 nach Waren</t>
  </si>
  <si>
    <t>2007 zu 2006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</si>
  <si>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</si>
  <si>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</si>
  <si>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</si>
  <si>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</si>
  <si>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</si>
  <si>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</si>
  <si>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</si>
  <si>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</si>
  <si>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</si>
  <si>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</si>
  <si>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</si>
  <si>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</si>
  <si>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</si>
  <si>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</si>
  <si>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</si>
  <si>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</si>
  <si>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</si>
  <si>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</si>
  <si>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</si>
  <si>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</si>
  <si>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</si>
  <si>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</si>
  <si>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</si>
  <si>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</si>
  <si>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</si>
  <si>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</si>
  <si>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</si>
  <si>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</si>
  <si>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</si>
  <si>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Nickelerze</t>
  </si>
  <si>
    <t xml:space="preserve">                    x 3)</t>
  </si>
  <si>
    <t xml:space="preserve">                       x 3)</t>
  </si>
  <si>
    <t xml:space="preserve">                      x 3)</t>
  </si>
  <si>
    <t>Generalhandel</t>
  </si>
  <si>
    <t>Spezialhandel</t>
  </si>
  <si>
    <t>G III 1 / GIII 3 - j/07 S Sonderbericht 2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</si>
</sst>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\ ###\ ##0"/>
    <numFmt numFmtId="191" formatCode="d/\ mmmm\ yyyy"/>
    <numFmt numFmtId="192" formatCode="#,##0\ \ "/>
    <numFmt numFmtId="193" formatCode="\+* ##.#\ \ ;\-* ##.#\ \ "/>
    <numFmt numFmtId="194" formatCode="0.0\ \ "/>
    <numFmt numFmtId="195" formatCode="\+* ##.#\ \ ;\-*##.#\ \ \ \ "/>
    <numFmt numFmtId="196" formatCode="\+* ##.#\ \ ;\-* ##.0\ \ "/>
    <numFmt numFmtId="197" formatCode="#\ ##0.0"/>
    <numFmt numFmtId="198" formatCode="\ \+* ##.0\ ;\ \-* ##.0\ "/>
    <numFmt numFmtId="199" formatCode="\ \+* ##.#\ ;\ \-* ##.#\ "/>
    <numFmt numFmtId="200" formatCode="dd/\ mmmm\ yy"/>
    <numFmt numFmtId="201" formatCode="\ \ \ \ \ #\ ##0"/>
    <numFmt numFmtId="202" formatCode="\ \ \ \ \ 0.0"/>
    <numFmt numFmtId="203" formatCode="\ \ \ \ \ \ \ 0.0"/>
    <numFmt numFmtId="204" formatCode="\ \+\ \ \ \ 0.0"/>
    <numFmt numFmtId="205" formatCode="\ \+\ \ \ \ \ 0.0"/>
    <numFmt numFmtId="206" formatCode="\+\ \ \ \ \ \ \ \ 0.0"/>
    <numFmt numFmtId="207" formatCode="\+\ \ \ \ \ \ 0.0"/>
    <numFmt numFmtId="208" formatCode="\ \ \ \ \ \ 0.0"/>
    <numFmt numFmtId="209" formatCode="\+\ \ \ \ \ \ \ 0.0"/>
    <numFmt numFmtId="210" formatCode="\ \ \ \ \ \ \ \ 0.0"/>
    <numFmt numFmtId="211" formatCode="\+\ \ \ \ \ 0.0"/>
    <numFmt numFmtId="212" formatCode="\+\ \ \ 0.0"/>
    <numFmt numFmtId="213" formatCode="\ \+\ \ \ \ \ \ \ 0.0"/>
    <numFmt numFmtId="214" formatCode="\ \+\ \ \ 0.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8"/>
      <name val="Helvetica"/>
      <family val="2"/>
    </font>
    <font>
      <b/>
      <sz val="9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Helvetica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7.5"/>
      <name val="Arial"/>
      <family val="2"/>
    </font>
    <font>
      <u val="single"/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0" xfId="27" applyFont="1" applyFill="1">
      <alignment/>
      <protection/>
    </xf>
    <xf numFmtId="0" fontId="6" fillId="2" borderId="0" xfId="27" applyFont="1" applyFill="1" applyAlignment="1">
      <alignment horizontal="left"/>
      <protection/>
    </xf>
    <xf numFmtId="0" fontId="4" fillId="2" borderId="1" xfId="27" applyFont="1" applyFill="1" applyBorder="1">
      <alignment/>
      <protection/>
    </xf>
    <xf numFmtId="0" fontId="7" fillId="2" borderId="1" xfId="27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2" xfId="27" applyFont="1" applyFill="1" applyBorder="1">
      <alignment/>
      <protection/>
    </xf>
    <xf numFmtId="175" fontId="4" fillId="2" borderId="1" xfId="27" applyNumberFormat="1" applyFont="1" applyFill="1" applyBorder="1" applyAlignment="1">
      <alignment horizontal="center"/>
      <protection/>
    </xf>
    <xf numFmtId="0" fontId="4" fillId="2" borderId="0" xfId="27" applyFont="1" applyFill="1" applyAlignment="1">
      <alignment horizontal="center"/>
      <protection/>
    </xf>
    <xf numFmtId="0" fontId="6" fillId="2" borderId="0" xfId="26" applyFont="1" applyFill="1">
      <alignment/>
      <protection/>
    </xf>
    <xf numFmtId="0" fontId="4" fillId="2" borderId="3" xfId="27" applyFont="1" applyFill="1" applyBorder="1">
      <alignment/>
      <protection/>
    </xf>
    <xf numFmtId="0" fontId="10" fillId="2" borderId="3" xfId="0" applyFont="1" applyFill="1" applyBorder="1" applyAlignment="1">
      <alignment/>
    </xf>
    <xf numFmtId="0" fontId="4" fillId="2" borderId="4" xfId="27" applyFont="1" applyFill="1" applyBorder="1">
      <alignment/>
      <protection/>
    </xf>
    <xf numFmtId="175" fontId="4" fillId="2" borderId="5" xfId="27" applyNumberFormat="1" applyFont="1" applyFill="1" applyBorder="1" applyAlignment="1">
      <alignment horizontal="center"/>
      <protection/>
    </xf>
    <xf numFmtId="0" fontId="6" fillId="2" borderId="0" xfId="27" applyFont="1" applyFill="1">
      <alignment/>
      <protection/>
    </xf>
    <xf numFmtId="0" fontId="11" fillId="2" borderId="0" xfId="26" applyFont="1" applyFill="1" applyBorder="1">
      <alignment/>
      <protection/>
    </xf>
    <xf numFmtId="0" fontId="11" fillId="2" borderId="6" xfId="27" applyFont="1" applyFill="1" applyBorder="1">
      <alignment/>
      <protection/>
    </xf>
    <xf numFmtId="175" fontId="11" fillId="2" borderId="0" xfId="27" applyNumberFormat="1" applyFont="1" applyFill="1" applyBorder="1" applyAlignment="1">
      <alignment horizontal="center"/>
      <protection/>
    </xf>
    <xf numFmtId="0" fontId="11" fillId="2" borderId="0" xfId="27" applyFont="1" applyFill="1">
      <alignment/>
      <protection/>
    </xf>
    <xf numFmtId="190" fontId="6" fillId="2" borderId="7" xfId="27" applyNumberFormat="1" applyFont="1" applyFill="1" applyBorder="1" applyAlignment="1">
      <alignment horizontal="right"/>
      <protection/>
    </xf>
    <xf numFmtId="183" fontId="9" fillId="2" borderId="0" xfId="0" applyNumberFormat="1" applyFont="1" applyFill="1" applyBorder="1" applyAlignment="1">
      <alignment/>
    </xf>
    <xf numFmtId="0" fontId="6" fillId="2" borderId="0" xfId="26" applyFont="1" applyFill="1" applyBorder="1">
      <alignment/>
      <protection/>
    </xf>
    <xf numFmtId="190" fontId="6" fillId="2" borderId="7" xfId="27" applyNumberFormat="1" applyFont="1" applyFill="1" applyBorder="1">
      <alignment/>
      <protection/>
    </xf>
    <xf numFmtId="190" fontId="6" fillId="2" borderId="7" xfId="0" applyNumberFormat="1" applyFont="1" applyFill="1" applyBorder="1" applyAlignment="1">
      <alignment/>
    </xf>
    <xf numFmtId="180" fontId="6" fillId="2" borderId="0" xfId="0" applyNumberFormat="1" applyFont="1" applyFill="1" applyBorder="1" applyAlignment="1">
      <alignment horizontal="center"/>
    </xf>
    <xf numFmtId="0" fontId="6" fillId="2" borderId="0" xfId="26" applyFont="1" applyFill="1" applyAlignment="1">
      <alignment horizontal="left"/>
      <protection/>
    </xf>
    <xf numFmtId="0" fontId="6" fillId="2" borderId="1" xfId="26" applyFont="1" applyFill="1" applyBorder="1">
      <alignment/>
      <protection/>
    </xf>
    <xf numFmtId="190" fontId="6" fillId="2" borderId="6" xfId="27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185" fontId="13" fillId="2" borderId="0" xfId="0" applyNumberFormat="1" applyFont="1" applyFill="1" applyBorder="1" applyAlignment="1">
      <alignment/>
    </xf>
    <xf numFmtId="183" fontId="13" fillId="2" borderId="0" xfId="0" applyNumberFormat="1" applyFont="1" applyFill="1" applyBorder="1" applyAlignment="1">
      <alignment/>
    </xf>
    <xf numFmtId="0" fontId="6" fillId="2" borderId="0" xfId="27" applyFont="1" applyFill="1" applyAlignment="1">
      <alignment horizontal="right"/>
      <protection/>
    </xf>
    <xf numFmtId="0" fontId="14" fillId="2" borderId="0" xfId="27" applyFont="1" applyFill="1">
      <alignment/>
      <protection/>
    </xf>
    <xf numFmtId="0" fontId="14" fillId="2" borderId="1" xfId="26" applyFont="1" applyFill="1" applyBorder="1" applyAlignment="1">
      <alignment horizontal="right"/>
      <protection/>
    </xf>
    <xf numFmtId="0" fontId="14" fillId="2" borderId="0" xfId="26" applyFont="1" applyFill="1">
      <alignment/>
      <protection/>
    </xf>
    <xf numFmtId="190" fontId="6" fillId="2" borderId="0" xfId="27" applyNumberFormat="1" applyFont="1" applyFill="1" applyBorder="1" applyAlignment="1">
      <alignment horizontal="right"/>
      <protection/>
    </xf>
    <xf numFmtId="0" fontId="12" fillId="2" borderId="0" xfId="0" applyFont="1" applyFill="1" applyAlignment="1">
      <alignment/>
    </xf>
    <xf numFmtId="190" fontId="6" fillId="2" borderId="0" xfId="27" applyNumberFormat="1" applyFont="1" applyFill="1">
      <alignment/>
      <protection/>
    </xf>
    <xf numFmtId="0" fontId="17" fillId="2" borderId="8" xfId="23" applyFont="1" applyFill="1" applyBorder="1" applyAlignment="1" applyProtection="1">
      <alignment/>
      <protection hidden="1"/>
    </xf>
    <xf numFmtId="0" fontId="17" fillId="3" borderId="1" xfId="23" applyFont="1" applyFill="1" applyBorder="1" applyAlignment="1" applyProtection="1">
      <alignment/>
      <protection hidden="1"/>
    </xf>
    <xf numFmtId="0" fontId="12" fillId="3" borderId="1" xfId="23" applyFont="1" applyFill="1" applyBorder="1" applyAlignment="1" applyProtection="1">
      <alignment/>
      <protection hidden="1"/>
    </xf>
    <xf numFmtId="0" fontId="12" fillId="3" borderId="9" xfId="23" applyFont="1" applyFill="1" applyBorder="1" applyAlignment="1" applyProtection="1">
      <alignment/>
      <protection hidden="1"/>
    </xf>
    <xf numFmtId="0" fontId="4" fillId="0" borderId="0" xfId="24">
      <alignment/>
      <protection/>
    </xf>
    <xf numFmtId="0" fontId="12" fillId="2" borderId="10" xfId="23" applyFont="1" applyFill="1" applyBorder="1" applyAlignment="1" applyProtection="1">
      <alignment/>
      <protection hidden="1"/>
    </xf>
    <xf numFmtId="0" fontId="12" fillId="3" borderId="0" xfId="23" applyFont="1" applyFill="1" applyBorder="1" applyAlignment="1" applyProtection="1">
      <alignment vertical="top"/>
      <protection hidden="1"/>
    </xf>
    <xf numFmtId="0" fontId="12" fillId="3" borderId="0" xfId="23" applyFont="1" applyFill="1" applyBorder="1" applyAlignment="1" applyProtection="1">
      <alignment/>
      <protection hidden="1"/>
    </xf>
    <xf numFmtId="0" fontId="12" fillId="3" borderId="2" xfId="23" applyFont="1" applyFill="1" applyBorder="1" applyAlignment="1" applyProtection="1">
      <alignment/>
      <protection hidden="1"/>
    </xf>
    <xf numFmtId="0" fontId="18" fillId="2" borderId="5" xfId="21" applyFont="1" applyFill="1" applyBorder="1" applyAlignment="1" applyProtection="1">
      <alignment horizontal="left"/>
      <protection hidden="1"/>
    </xf>
    <xf numFmtId="0" fontId="18" fillId="3" borderId="3" xfId="21" applyFont="1" applyFill="1" applyBorder="1" applyAlignment="1" applyProtection="1">
      <alignment horizontal="left"/>
      <protection hidden="1"/>
    </xf>
    <xf numFmtId="0" fontId="12" fillId="3" borderId="3" xfId="23" applyFont="1" applyFill="1" applyBorder="1" applyAlignment="1" applyProtection="1">
      <alignment/>
      <protection hidden="1"/>
    </xf>
    <xf numFmtId="0" fontId="12" fillId="3" borderId="4" xfId="23" applyFont="1" applyFill="1" applyBorder="1" applyAlignment="1" applyProtection="1">
      <alignment/>
      <protection hidden="1"/>
    </xf>
    <xf numFmtId="0" fontId="12" fillId="3" borderId="8" xfId="23" applyFont="1" applyFill="1" applyBorder="1" applyProtection="1">
      <alignment/>
      <protection hidden="1"/>
    </xf>
    <xf numFmtId="0" fontId="12" fillId="3" borderId="1" xfId="23" applyFont="1" applyFill="1" applyBorder="1" applyProtection="1">
      <alignment/>
      <protection hidden="1"/>
    </xf>
    <xf numFmtId="0" fontId="12" fillId="3" borderId="9" xfId="23" applyFont="1" applyFill="1" applyBorder="1" applyProtection="1">
      <alignment/>
      <protection hidden="1"/>
    </xf>
    <xf numFmtId="0" fontId="12" fillId="3" borderId="10" xfId="23" applyFont="1" applyFill="1" applyBorder="1" applyProtection="1">
      <alignment/>
      <protection hidden="1"/>
    </xf>
    <xf numFmtId="0" fontId="12" fillId="3" borderId="0" xfId="23" applyFont="1" applyFill="1" applyBorder="1" applyProtection="1">
      <alignment/>
      <protection hidden="1"/>
    </xf>
    <xf numFmtId="0" fontId="12" fillId="3" borderId="2" xfId="23" applyFont="1" applyFill="1" applyBorder="1" applyProtection="1">
      <alignment/>
      <protection hidden="1"/>
    </xf>
    <xf numFmtId="49" fontId="12" fillId="3" borderId="0" xfId="23" applyNumberFormat="1" applyFont="1" applyFill="1" applyBorder="1" applyProtection="1">
      <alignment/>
      <protection hidden="1"/>
    </xf>
    <xf numFmtId="0" fontId="12" fillId="3" borderId="0" xfId="23" applyFont="1" applyFill="1" applyBorder="1" applyProtection="1" quotePrefix="1">
      <alignment/>
      <protection hidden="1"/>
    </xf>
    <xf numFmtId="0" fontId="12" fillId="3" borderId="5" xfId="23" applyFont="1" applyFill="1" applyBorder="1" applyProtection="1">
      <alignment/>
      <protection hidden="1"/>
    </xf>
    <xf numFmtId="0" fontId="12" fillId="3" borderId="3" xfId="23" applyFont="1" applyFill="1" applyBorder="1" applyProtection="1">
      <alignment/>
      <protection hidden="1"/>
    </xf>
    <xf numFmtId="0" fontId="17" fillId="3" borderId="10" xfId="23" applyFont="1" applyFill="1" applyBorder="1" applyAlignment="1" applyProtection="1">
      <alignment/>
      <protection hidden="1"/>
    </xf>
    <xf numFmtId="0" fontId="17" fillId="2" borderId="10" xfId="23" applyFont="1" applyFill="1" applyBorder="1" applyAlignment="1" applyProtection="1">
      <alignment/>
      <protection hidden="1"/>
    </xf>
    <xf numFmtId="0" fontId="12" fillId="2" borderId="0" xfId="23" applyFont="1" applyFill="1" applyBorder="1" applyProtection="1">
      <alignment/>
      <protection hidden="1"/>
    </xf>
    <xf numFmtId="0" fontId="17" fillId="2" borderId="0" xfId="23" applyFont="1" applyFill="1" applyBorder="1" applyAlignment="1" applyProtection="1">
      <alignment horizontal="centerContinuous"/>
      <protection hidden="1"/>
    </xf>
    <xf numFmtId="0" fontId="17" fillId="3" borderId="0" xfId="23" applyFont="1" applyFill="1" applyBorder="1" applyAlignment="1" applyProtection="1">
      <alignment horizontal="centerContinuous"/>
      <protection hidden="1"/>
    </xf>
    <xf numFmtId="0" fontId="17" fillId="3" borderId="2" xfId="23" applyFont="1" applyFill="1" applyBorder="1" applyAlignment="1" applyProtection="1">
      <alignment horizontal="centerContinuous"/>
      <protection hidden="1"/>
    </xf>
    <xf numFmtId="0" fontId="17" fillId="2" borderId="10" xfId="23" applyFont="1" applyFill="1" applyBorder="1" applyAlignment="1" applyProtection="1">
      <alignment horizontal="left"/>
      <protection hidden="1"/>
    </xf>
    <xf numFmtId="1" fontId="17" fillId="2" borderId="10" xfId="23" applyNumberFormat="1" applyFont="1" applyFill="1" applyBorder="1" applyAlignment="1" applyProtection="1">
      <alignment horizontal="left"/>
      <protection hidden="1"/>
    </xf>
    <xf numFmtId="0" fontId="12" fillId="3" borderId="0" xfId="23" applyFont="1" applyFill="1" applyProtection="1">
      <alignment/>
      <protection hidden="1"/>
    </xf>
    <xf numFmtId="0" fontId="0" fillId="2" borderId="4" xfId="25" applyFill="1" applyBorder="1">
      <alignment/>
      <protection/>
    </xf>
    <xf numFmtId="0" fontId="12" fillId="3" borderId="11" xfId="23" applyFont="1" applyFill="1" applyBorder="1" applyProtection="1">
      <alignment/>
      <protection hidden="1"/>
    </xf>
    <xf numFmtId="0" fontId="12" fillId="3" borderId="12" xfId="23" applyFont="1" applyFill="1" applyBorder="1" applyProtection="1">
      <alignment/>
      <protection hidden="1"/>
    </xf>
    <xf numFmtId="0" fontId="12" fillId="3" borderId="13" xfId="23" applyFont="1" applyFill="1" applyBorder="1" applyProtection="1">
      <alignment/>
      <protection hidden="1"/>
    </xf>
    <xf numFmtId="0" fontId="12" fillId="0" borderId="0" xfId="23" applyFont="1" applyProtection="1">
      <alignment/>
      <protection hidden="1"/>
    </xf>
    <xf numFmtId="183" fontId="13" fillId="2" borderId="8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20" fillId="2" borderId="0" xfId="27" applyFont="1" applyFill="1">
      <alignment/>
      <protection/>
    </xf>
    <xf numFmtId="0" fontId="21" fillId="2" borderId="0" xfId="26" applyFont="1" applyFill="1">
      <alignment/>
      <protection/>
    </xf>
    <xf numFmtId="0" fontId="20" fillId="2" borderId="0" xfId="0" applyFont="1" applyFill="1" applyAlignment="1">
      <alignment/>
    </xf>
    <xf numFmtId="49" fontId="12" fillId="2" borderId="0" xfId="23" applyNumberFormat="1" applyFont="1" applyFill="1" applyBorder="1" applyAlignment="1" applyProtection="1">
      <alignment horizontal="left"/>
      <protection hidden="1"/>
    </xf>
    <xf numFmtId="49" fontId="12" fillId="2" borderId="2" xfId="23" applyNumberFormat="1" applyFont="1" applyFill="1" applyBorder="1" applyAlignment="1" applyProtection="1">
      <alignment horizontal="left"/>
      <protection hidden="1"/>
    </xf>
    <xf numFmtId="0" fontId="19" fillId="3" borderId="0" xfId="20" applyFont="1" applyFill="1" applyAlignment="1">
      <alignment/>
    </xf>
    <xf numFmtId="191" fontId="12" fillId="2" borderId="11" xfId="23" applyNumberFormat="1" applyFont="1" applyFill="1" applyBorder="1" applyAlignment="1" applyProtection="1">
      <alignment horizontal="left"/>
      <protection hidden="1"/>
    </xf>
    <xf numFmtId="191" fontId="12" fillId="2" borderId="13" xfId="23" applyNumberFormat="1" applyFont="1" applyFill="1" applyBorder="1" applyAlignment="1" applyProtection="1">
      <alignment horizontal="left"/>
      <protection hidden="1"/>
    </xf>
    <xf numFmtId="0" fontId="0" fillId="3" borderId="0" xfId="25" applyFont="1" applyFill="1">
      <alignment/>
      <protection/>
    </xf>
    <xf numFmtId="49" fontId="12" fillId="2" borderId="1" xfId="23" applyNumberFormat="1" applyFont="1" applyFill="1" applyBorder="1" applyAlignment="1" applyProtection="1">
      <alignment horizontal="left"/>
      <protection hidden="1"/>
    </xf>
    <xf numFmtId="49" fontId="12" fillId="2" borderId="9" xfId="23" applyNumberFormat="1" applyFont="1" applyFill="1" applyBorder="1" applyAlignment="1" applyProtection="1">
      <alignment horizontal="left"/>
      <protection hidden="1"/>
    </xf>
    <xf numFmtId="0" fontId="12" fillId="3" borderId="10" xfId="23" applyFont="1" applyFill="1" applyBorder="1" applyAlignment="1" applyProtection="1">
      <alignment horizontal="left" vertical="top" wrapText="1"/>
      <protection hidden="1"/>
    </xf>
    <xf numFmtId="0" fontId="12" fillId="3" borderId="0" xfId="23" applyFont="1" applyFill="1" applyBorder="1" applyAlignment="1" applyProtection="1">
      <alignment horizontal="left" vertical="top" wrapText="1"/>
      <protection hidden="1"/>
    </xf>
    <xf numFmtId="0" fontId="12" fillId="3" borderId="2" xfId="23" applyFont="1" applyFill="1" applyBorder="1" applyAlignment="1" applyProtection="1">
      <alignment horizontal="left" vertical="top" wrapText="1"/>
      <protection hidden="1"/>
    </xf>
    <xf numFmtId="0" fontId="12" fillId="3" borderId="8" xfId="23" applyFont="1" applyFill="1" applyBorder="1" applyAlignment="1" applyProtection="1">
      <alignment horizontal="left" vertical="top" wrapText="1"/>
      <protection hidden="1"/>
    </xf>
    <xf numFmtId="0" fontId="12" fillId="3" borderId="1" xfId="23" applyFont="1" applyFill="1" applyBorder="1" applyAlignment="1" applyProtection="1">
      <alignment horizontal="left" vertical="top" wrapText="1"/>
      <protection hidden="1"/>
    </xf>
    <xf numFmtId="0" fontId="12" fillId="3" borderId="9" xfId="23" applyFont="1" applyFill="1" applyBorder="1" applyAlignment="1" applyProtection="1">
      <alignment horizontal="left" vertical="top" wrapText="1"/>
      <protection hidden="1"/>
    </xf>
    <xf numFmtId="0" fontId="19" fillId="0" borderId="3" xfId="20" applyFont="1" applyBorder="1" applyAlignment="1">
      <alignment/>
    </xf>
    <xf numFmtId="0" fontId="12" fillId="3" borderId="5" xfId="23" applyFont="1" applyFill="1" applyBorder="1" applyAlignment="1" applyProtection="1">
      <alignment horizontal="left" vertical="top" wrapText="1"/>
      <protection hidden="1"/>
    </xf>
    <xf numFmtId="0" fontId="12" fillId="3" borderId="3" xfId="23" applyFont="1" applyFill="1" applyBorder="1" applyAlignment="1" applyProtection="1">
      <alignment horizontal="left" vertical="top" wrapText="1"/>
      <protection hidden="1"/>
    </xf>
    <xf numFmtId="0" fontId="12" fillId="3" borderId="4" xfId="23" applyFont="1" applyFill="1" applyBorder="1" applyAlignment="1" applyProtection="1">
      <alignment horizontal="left" vertical="top" wrapText="1"/>
      <protection hidden="1"/>
    </xf>
    <xf numFmtId="0" fontId="4" fillId="2" borderId="12" xfId="27" applyFont="1" applyFill="1" applyBorder="1" applyAlignment="1">
      <alignment horizontal="center"/>
      <protection/>
    </xf>
    <xf numFmtId="0" fontId="4" fillId="2" borderId="13" xfId="27" applyFont="1" applyFill="1" applyBorder="1" applyAlignment="1">
      <alignment horizontal="center"/>
      <protection/>
    </xf>
    <xf numFmtId="0" fontId="4" fillId="2" borderId="11" xfId="27" applyFont="1" applyFill="1" applyBorder="1" applyAlignment="1">
      <alignment horizontal="center"/>
      <protection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4" fillId="0" borderId="6" xfId="27" applyFont="1" applyBorder="1" applyAlignment="1">
      <alignment horizontal="center" vertical="center"/>
      <protection/>
    </xf>
    <xf numFmtId="0" fontId="4" fillId="0" borderId="14" xfId="27" applyFont="1" applyBorder="1" applyAlignment="1">
      <alignment horizontal="center" vertical="center"/>
      <protection/>
    </xf>
    <xf numFmtId="0" fontId="4" fillId="0" borderId="9" xfId="27" applyFont="1" applyBorder="1" applyAlignment="1">
      <alignment horizontal="center" vertical="center"/>
      <protection/>
    </xf>
    <xf numFmtId="0" fontId="4" fillId="0" borderId="4" xfId="27" applyFont="1" applyBorder="1" applyAlignment="1">
      <alignment horizontal="center" vertical="center"/>
      <protection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LAND94A4" xfId="26"/>
    <cellStyle name="Standard_LANDH95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225</xdr:row>
      <xdr:rowOff>114300</xdr:rowOff>
    </xdr:from>
    <xdr:to>
      <xdr:col>1</xdr:col>
      <xdr:colOff>85725</xdr:colOff>
      <xdr:row>225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0" y="35871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229</xdr:row>
      <xdr:rowOff>114300</xdr:rowOff>
    </xdr:from>
    <xdr:to>
      <xdr:col>1</xdr:col>
      <xdr:colOff>85725</xdr:colOff>
      <xdr:row>229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62997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80</xdr:row>
      <xdr:rowOff>28575</xdr:rowOff>
    </xdr:from>
    <xdr:to>
      <xdr:col>16</xdr:col>
      <xdr:colOff>104775</xdr:colOff>
      <xdr:row>80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18967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225</xdr:row>
      <xdr:rowOff>114300</xdr:rowOff>
    </xdr:from>
    <xdr:to>
      <xdr:col>1</xdr:col>
      <xdr:colOff>85725</xdr:colOff>
      <xdr:row>225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59378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76</xdr:row>
      <xdr:rowOff>47625</xdr:rowOff>
    </xdr:from>
    <xdr:to>
      <xdr:col>11</xdr:col>
      <xdr:colOff>228600</xdr:colOff>
      <xdr:row>77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5382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190</xdr:row>
      <xdr:rowOff>114300</xdr:rowOff>
    </xdr:from>
    <xdr:to>
      <xdr:col>1</xdr:col>
      <xdr:colOff>85725</xdr:colOff>
      <xdr:row>190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0775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247650</xdr:colOff>
      <xdr:row>73</xdr:row>
      <xdr:rowOff>57150</xdr:rowOff>
    </xdr:from>
    <xdr:to>
      <xdr:col>16</xdr:col>
      <xdr:colOff>180975</xdr:colOff>
      <xdr:row>73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16300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46</xdr:row>
      <xdr:rowOff>114300</xdr:rowOff>
    </xdr:from>
    <xdr:to>
      <xdr:col>2</xdr:col>
      <xdr:colOff>161925</xdr:colOff>
      <xdr:row>46</xdr:row>
      <xdr:rowOff>114300</xdr:rowOff>
    </xdr:to>
    <xdr:sp>
      <xdr:nvSpPr>
        <xdr:cNvPr id="4" name="Line 6"/>
        <xdr:cNvSpPr>
          <a:spLocks/>
        </xdr:cNvSpPr>
      </xdr:nvSpPr>
      <xdr:spPr>
        <a:xfrm>
          <a:off x="95250" y="72104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17.28125" style="76" customWidth="1"/>
    <col min="2" max="4" width="11.8515625" style="76" customWidth="1"/>
    <col min="5" max="5" width="12.421875" style="76" customWidth="1"/>
    <col min="6" max="7" width="11.8515625" style="76" customWidth="1"/>
    <col min="8" max="8" width="7.140625" style="76" customWidth="1"/>
    <col min="9" max="16384" width="11.421875" style="44" customWidth="1"/>
  </cols>
  <sheetData>
    <row r="1" spans="1:8" ht="19.5" customHeight="1">
      <c r="A1" s="40"/>
      <c r="B1" s="41" t="s">
        <v>237</v>
      </c>
      <c r="C1" s="42"/>
      <c r="D1" s="42"/>
      <c r="E1" s="42"/>
      <c r="F1" s="42"/>
      <c r="G1" s="42"/>
      <c r="H1" s="43"/>
    </row>
    <row r="2" spans="1:8" ht="19.5" customHeight="1">
      <c r="A2" s="45"/>
      <c r="B2" s="46" t="s">
        <v>238</v>
      </c>
      <c r="C2" s="47"/>
      <c r="D2" s="47"/>
      <c r="E2" s="47"/>
      <c r="F2" s="47"/>
      <c r="G2" s="47"/>
      <c r="H2" s="48"/>
    </row>
    <row r="3" spans="1:8" ht="12.75">
      <c r="A3" s="49"/>
      <c r="B3" s="50" t="s">
        <v>239</v>
      </c>
      <c r="C3" s="51"/>
      <c r="D3" s="51"/>
      <c r="E3" s="51"/>
      <c r="F3" s="51"/>
      <c r="G3" s="51"/>
      <c r="H3" s="52"/>
    </row>
    <row r="4" spans="1:8" ht="12.75">
      <c r="A4" s="53" t="s">
        <v>240</v>
      </c>
      <c r="B4" s="54" t="s">
        <v>241</v>
      </c>
      <c r="C4" s="54"/>
      <c r="D4" s="55"/>
      <c r="E4" s="54" t="s">
        <v>242</v>
      </c>
      <c r="F4" s="54" t="s">
        <v>243</v>
      </c>
      <c r="G4" s="54"/>
      <c r="H4" s="55"/>
    </row>
    <row r="5" spans="1:8" ht="12.75">
      <c r="A5" s="56" t="s">
        <v>244</v>
      </c>
      <c r="B5" s="57" t="s">
        <v>245</v>
      </c>
      <c r="C5" s="57"/>
      <c r="D5" s="58"/>
      <c r="E5" s="57" t="s">
        <v>244</v>
      </c>
      <c r="F5" s="57" t="s">
        <v>246</v>
      </c>
      <c r="G5" s="57"/>
      <c r="H5" s="58"/>
    </row>
    <row r="6" spans="1:8" ht="12.75">
      <c r="A6" s="56" t="s">
        <v>247</v>
      </c>
      <c r="B6" s="59" t="s">
        <v>248</v>
      </c>
      <c r="C6" s="57"/>
      <c r="D6" s="58"/>
      <c r="E6" s="57" t="s">
        <v>247</v>
      </c>
      <c r="F6" s="59" t="s">
        <v>249</v>
      </c>
      <c r="G6" s="60"/>
      <c r="H6" s="58"/>
    </row>
    <row r="7" spans="1:8" ht="12.75">
      <c r="A7" s="56" t="s">
        <v>250</v>
      </c>
      <c r="B7" s="59" t="s">
        <v>251</v>
      </c>
      <c r="C7" s="57"/>
      <c r="D7" s="58"/>
      <c r="E7" s="57" t="s">
        <v>250</v>
      </c>
      <c r="F7" s="59" t="s">
        <v>252</v>
      </c>
      <c r="G7" s="60"/>
      <c r="H7" s="58"/>
    </row>
    <row r="8" spans="1:8" ht="12.75">
      <c r="A8" s="61" t="s">
        <v>253</v>
      </c>
      <c r="B8" s="84" t="s">
        <v>254</v>
      </c>
      <c r="C8" s="84"/>
      <c r="D8" s="84"/>
      <c r="E8" s="62" t="s">
        <v>253</v>
      </c>
      <c r="F8" s="84" t="s">
        <v>255</v>
      </c>
      <c r="G8" s="87"/>
      <c r="H8" s="87"/>
    </row>
    <row r="9" spans="1:8" ht="12.75">
      <c r="A9" s="53"/>
      <c r="B9" s="54"/>
      <c r="C9" s="54"/>
      <c r="D9" s="54"/>
      <c r="E9" s="54"/>
      <c r="F9" s="54"/>
      <c r="G9" s="54"/>
      <c r="H9" s="55"/>
    </row>
    <row r="10" spans="1:8" ht="12.75">
      <c r="A10" s="63" t="s">
        <v>256</v>
      </c>
      <c r="B10" s="57"/>
      <c r="C10" s="57"/>
      <c r="D10" s="57"/>
      <c r="E10" s="57"/>
      <c r="F10" s="57"/>
      <c r="G10" s="57"/>
      <c r="H10" s="58"/>
    </row>
    <row r="11" spans="1:8" ht="12.75">
      <c r="A11" s="64" t="s">
        <v>272</v>
      </c>
      <c r="B11" s="65"/>
      <c r="C11" s="66"/>
      <c r="D11" s="66"/>
      <c r="E11" s="66"/>
      <c r="F11" s="66"/>
      <c r="G11" s="67"/>
      <c r="H11" s="68"/>
    </row>
    <row r="12" spans="1:8" ht="12.75">
      <c r="A12" s="69" t="s">
        <v>235</v>
      </c>
      <c r="B12" s="65"/>
      <c r="C12" s="66"/>
      <c r="D12" s="66"/>
      <c r="E12" s="66"/>
      <c r="F12" s="66"/>
      <c r="G12" s="67"/>
      <c r="H12" s="68"/>
    </row>
    <row r="13" spans="1:8" ht="12.75">
      <c r="A13" s="70"/>
      <c r="B13" s="65"/>
      <c r="C13" s="65"/>
      <c r="D13" s="65"/>
      <c r="E13" s="65"/>
      <c r="F13" s="65"/>
      <c r="G13" s="57"/>
      <c r="H13" s="58"/>
    </row>
    <row r="14" spans="1:8" ht="12.75">
      <c r="A14" s="56"/>
      <c r="B14" s="57"/>
      <c r="C14" s="57"/>
      <c r="D14" s="57"/>
      <c r="E14" s="57"/>
      <c r="F14" s="57"/>
      <c r="G14" s="57"/>
      <c r="H14" s="58"/>
    </row>
    <row r="15" spans="1:8" ht="12.75">
      <c r="A15" s="56" t="s">
        <v>257</v>
      </c>
      <c r="B15" s="57"/>
      <c r="C15" s="71"/>
      <c r="D15" s="71"/>
      <c r="E15" s="71"/>
      <c r="F15" s="71"/>
      <c r="G15" s="57" t="s">
        <v>258</v>
      </c>
      <c r="H15" s="58"/>
    </row>
    <row r="16" spans="1:8" ht="12.75">
      <c r="A16" s="53" t="s">
        <v>259</v>
      </c>
      <c r="B16" s="88" t="s">
        <v>260</v>
      </c>
      <c r="C16" s="88"/>
      <c r="D16" s="88"/>
      <c r="E16" s="89"/>
      <c r="F16" s="71"/>
      <c r="G16" s="85">
        <v>39520</v>
      </c>
      <c r="H16" s="86"/>
    </row>
    <row r="17" spans="1:8" ht="12.75">
      <c r="A17" s="56" t="s">
        <v>247</v>
      </c>
      <c r="B17" s="82" t="s">
        <v>261</v>
      </c>
      <c r="C17" s="82"/>
      <c r="D17" s="82"/>
      <c r="E17" s="83"/>
      <c r="F17" s="57"/>
      <c r="G17" s="57"/>
      <c r="H17" s="58"/>
    </row>
    <row r="18" spans="1:8" ht="12.75">
      <c r="A18" s="61" t="s">
        <v>253</v>
      </c>
      <c r="B18" s="96" t="s">
        <v>262</v>
      </c>
      <c r="C18" s="96"/>
      <c r="D18" s="96"/>
      <c r="E18" s="72"/>
      <c r="F18" s="57"/>
      <c r="G18" s="57"/>
      <c r="H18" s="58"/>
    </row>
    <row r="19" spans="1:8" ht="12.75">
      <c r="A19" s="56"/>
      <c r="B19" s="57"/>
      <c r="C19" s="57"/>
      <c r="D19" s="57"/>
      <c r="E19" s="57"/>
      <c r="F19" s="57"/>
      <c r="G19" s="57"/>
      <c r="H19" s="58"/>
    </row>
    <row r="20" spans="1:8" ht="27" customHeight="1">
      <c r="A20" s="93" t="s">
        <v>263</v>
      </c>
      <c r="B20" s="94"/>
      <c r="C20" s="94"/>
      <c r="D20" s="94"/>
      <c r="E20" s="94"/>
      <c r="F20" s="94"/>
      <c r="G20" s="94"/>
      <c r="H20" s="95"/>
    </row>
    <row r="21" spans="1:8" ht="28.5" customHeight="1">
      <c r="A21" s="90" t="s">
        <v>264</v>
      </c>
      <c r="B21" s="91"/>
      <c r="C21" s="91"/>
      <c r="D21" s="91"/>
      <c r="E21" s="91"/>
      <c r="F21" s="91"/>
      <c r="G21" s="91"/>
      <c r="H21" s="92"/>
    </row>
    <row r="22" spans="1:8" ht="12.75">
      <c r="A22" s="97" t="s">
        <v>265</v>
      </c>
      <c r="B22" s="98"/>
      <c r="C22" s="98"/>
      <c r="D22" s="98"/>
      <c r="E22" s="98"/>
      <c r="F22" s="98"/>
      <c r="G22" s="98"/>
      <c r="H22" s="99"/>
    </row>
    <row r="23" spans="1:8" ht="12.75">
      <c r="A23" s="73"/>
      <c r="B23" s="74"/>
      <c r="C23" s="74"/>
      <c r="D23" s="74"/>
      <c r="E23" s="74"/>
      <c r="F23" s="74"/>
      <c r="G23" s="74"/>
      <c r="H23" s="75"/>
    </row>
    <row r="24" spans="1:8" ht="12">
      <c r="A24" s="44"/>
      <c r="B24" s="44"/>
      <c r="C24" s="44"/>
      <c r="D24" s="44"/>
      <c r="E24" s="44"/>
      <c r="F24" s="44"/>
      <c r="G24" s="44"/>
      <c r="H24" s="44"/>
    </row>
    <row r="25" spans="1:8" ht="12">
      <c r="A25" s="44"/>
      <c r="B25" s="44"/>
      <c r="C25" s="44"/>
      <c r="D25" s="44"/>
      <c r="E25" s="44"/>
      <c r="F25" s="44"/>
      <c r="G25" s="44"/>
      <c r="H25" s="44"/>
    </row>
    <row r="26" spans="1:8" ht="12">
      <c r="A26" s="44"/>
      <c r="B26" s="44"/>
      <c r="C26" s="44"/>
      <c r="D26" s="44"/>
      <c r="E26" s="44"/>
      <c r="F26" s="44"/>
      <c r="G26" s="44"/>
      <c r="H26" s="44"/>
    </row>
    <row r="27" spans="1:8" ht="12">
      <c r="A27" s="44"/>
      <c r="B27" s="44"/>
      <c r="C27" s="44"/>
      <c r="D27" s="44"/>
      <c r="E27" s="44"/>
      <c r="F27" s="44"/>
      <c r="G27" s="44"/>
      <c r="H27" s="44"/>
    </row>
    <row r="28" spans="1:8" ht="12">
      <c r="A28" s="44"/>
      <c r="B28" s="44"/>
      <c r="C28" s="44"/>
      <c r="D28" s="44"/>
      <c r="E28" s="44"/>
      <c r="F28" s="44"/>
      <c r="G28" s="44"/>
      <c r="H28" s="44"/>
    </row>
    <row r="29" spans="1:8" ht="12">
      <c r="A29" s="44"/>
      <c r="B29" s="44"/>
      <c r="C29" s="44"/>
      <c r="D29" s="44"/>
      <c r="E29" s="44"/>
      <c r="F29" s="44"/>
      <c r="G29" s="44"/>
      <c r="H29" s="44"/>
    </row>
    <row r="30" spans="1:8" ht="12">
      <c r="A30" s="44"/>
      <c r="B30" s="44"/>
      <c r="C30" s="44"/>
      <c r="D30" s="44"/>
      <c r="E30" s="44"/>
      <c r="F30" s="44"/>
      <c r="G30" s="44"/>
      <c r="H30" s="44"/>
    </row>
    <row r="31" spans="1:8" ht="12">
      <c r="A31" s="44"/>
      <c r="B31" s="44"/>
      <c r="C31" s="44"/>
      <c r="D31" s="44"/>
      <c r="E31" s="44"/>
      <c r="F31" s="44"/>
      <c r="G31" s="44"/>
      <c r="H31" s="44"/>
    </row>
    <row r="32" spans="1:8" ht="12">
      <c r="A32" s="44"/>
      <c r="B32" s="44"/>
      <c r="C32" s="44"/>
      <c r="D32" s="44"/>
      <c r="E32" s="44"/>
      <c r="F32" s="44"/>
      <c r="G32" s="44"/>
      <c r="H32" s="44"/>
    </row>
    <row r="33" spans="1:8" ht="12">
      <c r="A33" s="44"/>
      <c r="B33" s="44"/>
      <c r="C33" s="44"/>
      <c r="D33" s="44"/>
      <c r="E33" s="44"/>
      <c r="F33" s="44"/>
      <c r="G33" s="44"/>
      <c r="H33" s="44"/>
    </row>
    <row r="34" spans="1:8" ht="12">
      <c r="A34" s="44"/>
      <c r="B34" s="44"/>
      <c r="C34" s="44"/>
      <c r="D34" s="44"/>
      <c r="E34" s="44"/>
      <c r="F34" s="44"/>
      <c r="G34" s="44"/>
      <c r="H34" s="44"/>
    </row>
    <row r="35" spans="1:8" ht="12">
      <c r="A35" s="44"/>
      <c r="B35" s="44"/>
      <c r="C35" s="44"/>
      <c r="D35" s="44"/>
      <c r="E35" s="44"/>
      <c r="F35" s="44"/>
      <c r="G35" s="44"/>
      <c r="H35" s="44"/>
    </row>
    <row r="36" spans="1:8" ht="12">
      <c r="A36" s="44"/>
      <c r="B36" s="44"/>
      <c r="C36" s="44"/>
      <c r="D36" s="44"/>
      <c r="E36" s="44"/>
      <c r="F36" s="44"/>
      <c r="G36" s="44"/>
      <c r="H36" s="44"/>
    </row>
    <row r="37" spans="1:8" ht="12">
      <c r="A37" s="44"/>
      <c r="B37" s="44"/>
      <c r="C37" s="44"/>
      <c r="D37" s="44"/>
      <c r="E37" s="44"/>
      <c r="F37" s="44"/>
      <c r="G37" s="44"/>
      <c r="H37" s="44"/>
    </row>
    <row r="38" spans="1:8" ht="12">
      <c r="A38" s="44"/>
      <c r="B38" s="44"/>
      <c r="C38" s="44"/>
      <c r="D38" s="44"/>
      <c r="E38" s="44"/>
      <c r="F38" s="44"/>
      <c r="G38" s="44"/>
      <c r="H38" s="44"/>
    </row>
    <row r="39" spans="1:8" ht="12">
      <c r="A39" s="44"/>
      <c r="B39" s="44"/>
      <c r="C39" s="44"/>
      <c r="D39" s="44"/>
      <c r="E39" s="44"/>
      <c r="F39" s="44"/>
      <c r="G39" s="44"/>
      <c r="H39" s="44"/>
    </row>
    <row r="40" spans="1:8" ht="12">
      <c r="A40" s="44"/>
      <c r="B40" s="44"/>
      <c r="C40" s="44"/>
      <c r="D40" s="44"/>
      <c r="E40" s="44"/>
      <c r="F40" s="44"/>
      <c r="G40" s="44"/>
      <c r="H40" s="44"/>
    </row>
    <row r="41" spans="1:8" ht="12">
      <c r="A41" s="44"/>
      <c r="B41" s="44"/>
      <c r="C41" s="44"/>
      <c r="D41" s="44"/>
      <c r="E41" s="44"/>
      <c r="F41" s="44"/>
      <c r="G41" s="44"/>
      <c r="H41" s="44"/>
    </row>
    <row r="42" spans="1:8" ht="12">
      <c r="A42" s="44"/>
      <c r="B42" s="44"/>
      <c r="C42" s="44"/>
      <c r="D42" s="44"/>
      <c r="E42" s="44"/>
      <c r="F42" s="44"/>
      <c r="G42" s="44"/>
      <c r="H42" s="44"/>
    </row>
    <row r="43" spans="1:8" ht="12">
      <c r="A43" s="44"/>
      <c r="B43" s="44"/>
      <c r="C43" s="44"/>
      <c r="D43" s="44"/>
      <c r="E43" s="44"/>
      <c r="F43" s="44"/>
      <c r="G43" s="44"/>
      <c r="H43" s="44"/>
    </row>
    <row r="44" spans="1:8" ht="12">
      <c r="A44" s="44"/>
      <c r="B44" s="44"/>
      <c r="C44" s="44"/>
      <c r="D44" s="44"/>
      <c r="E44" s="44"/>
      <c r="F44" s="44"/>
      <c r="G44" s="44"/>
      <c r="H44" s="44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11"/>
  <sheetViews>
    <sheetView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1" width="8.28125" style="1" customWidth="1"/>
    <col min="12" max="12" width="13.00390625" style="1" customWidth="1"/>
    <col min="13" max="16384" width="11.421875" style="1" customWidth="1"/>
  </cols>
  <sheetData>
    <row r="2" spans="1:12" ht="14.25">
      <c r="A2" s="3"/>
      <c r="B2" s="3"/>
      <c r="C2" s="4"/>
      <c r="D2" s="4"/>
      <c r="E2" s="4"/>
      <c r="F2" s="4"/>
      <c r="G2" s="103" t="s">
        <v>216</v>
      </c>
      <c r="H2" s="104"/>
      <c r="I2" s="105"/>
      <c r="J2" s="103" t="s">
        <v>217</v>
      </c>
      <c r="K2" s="104"/>
      <c r="L2" s="104"/>
    </row>
    <row r="3" spans="1:12" ht="12" customHeight="1">
      <c r="A3" s="5"/>
      <c r="B3" s="5"/>
      <c r="C3" s="5"/>
      <c r="D3" s="5"/>
      <c r="E3" s="5"/>
      <c r="F3" s="6"/>
      <c r="G3" s="108">
        <v>2007</v>
      </c>
      <c r="H3" s="106">
        <v>2006</v>
      </c>
      <c r="I3" s="7" t="s">
        <v>0</v>
      </c>
      <c r="J3" s="106">
        <v>2007</v>
      </c>
      <c r="K3" s="106">
        <v>2006</v>
      </c>
      <c r="L3" s="7" t="s">
        <v>0</v>
      </c>
    </row>
    <row r="4" spans="1:18" ht="12" customHeight="1">
      <c r="A4" s="5"/>
      <c r="B4" s="5"/>
      <c r="C4" s="5"/>
      <c r="D4" s="5"/>
      <c r="E4" s="5"/>
      <c r="F4" s="6"/>
      <c r="G4" s="109"/>
      <c r="H4" s="107"/>
      <c r="I4" s="8" t="s">
        <v>236</v>
      </c>
      <c r="J4" s="107"/>
      <c r="K4" s="107"/>
      <c r="L4" s="8" t="s">
        <v>236</v>
      </c>
      <c r="Q4" s="9"/>
      <c r="R4" s="9"/>
    </row>
    <row r="5" spans="1:18" ht="12">
      <c r="A5" s="10"/>
      <c r="B5" s="10"/>
      <c r="C5" s="10"/>
      <c r="D5" s="11"/>
      <c r="E5" s="10"/>
      <c r="F5" s="12"/>
      <c r="G5" s="100" t="s">
        <v>1</v>
      </c>
      <c r="H5" s="101"/>
      <c r="I5" s="13" t="s">
        <v>2</v>
      </c>
      <c r="J5" s="102" t="s">
        <v>3</v>
      </c>
      <c r="K5" s="101"/>
      <c r="L5" s="13" t="s">
        <v>2</v>
      </c>
      <c r="Q5" s="9"/>
      <c r="R5" s="14"/>
    </row>
    <row r="6" spans="1:12" s="18" customFormat="1" ht="9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7"/>
    </row>
    <row r="7" spans="1:12" s="14" customFormat="1" ht="11.25">
      <c r="A7" s="36" t="s">
        <v>5</v>
      </c>
      <c r="D7" s="9"/>
      <c r="E7" s="9"/>
      <c r="F7" s="9"/>
      <c r="G7" s="19">
        <v>1826303</v>
      </c>
      <c r="H7" s="19">
        <f>H9+H17+H28+'Seite 2'!H7</f>
        <v>1817590.5090000003</v>
      </c>
      <c r="I7" s="32">
        <v>-1.9920336832379348</v>
      </c>
      <c r="J7" s="19">
        <v>1552922</v>
      </c>
      <c r="K7" s="19">
        <f>+K9+K17+K28+'Seite 2'!K7</f>
        <v>1242942.764</v>
      </c>
      <c r="L7" s="32">
        <f aca="true" t="shared" si="0" ref="L7:L58">SUM(J7/K7)*100-100</f>
        <v>24.93913999727826</v>
      </c>
    </row>
    <row r="8" spans="1:12" s="14" customFormat="1" ht="5.25" customHeight="1">
      <c r="A8" s="36"/>
      <c r="D8" s="9"/>
      <c r="E8" s="9"/>
      <c r="F8" s="9"/>
      <c r="G8" s="19"/>
      <c r="H8" s="19"/>
      <c r="I8" s="32"/>
      <c r="J8" s="19"/>
      <c r="K8" s="19"/>
      <c r="L8" s="32"/>
    </row>
    <row r="9" spans="1:12" s="14" customFormat="1" ht="11.25">
      <c r="A9" s="9" t="s">
        <v>6</v>
      </c>
      <c r="B9" s="36" t="s">
        <v>7</v>
      </c>
      <c r="D9" s="9"/>
      <c r="E9" s="9"/>
      <c r="F9" s="9"/>
      <c r="G9" s="19">
        <v>20867</v>
      </c>
      <c r="H9" s="19">
        <f>SUM(H10:H15)</f>
        <v>29241.275</v>
      </c>
      <c r="I9" s="32">
        <f aca="true" t="shared" si="1" ref="I9:I58">SUM(G9/H9)*100-100</f>
        <v>-28.63854260800872</v>
      </c>
      <c r="J9" s="19">
        <v>26982</v>
      </c>
      <c r="K9" s="19">
        <f>K15+K14+K13+K12+K11+K10</f>
        <v>22402.667</v>
      </c>
      <c r="L9" s="32">
        <f t="shared" si="0"/>
        <v>20.441017134254594</v>
      </c>
    </row>
    <row r="10" spans="3:12" s="14" customFormat="1" ht="11.25">
      <c r="C10" s="9"/>
      <c r="D10" s="9" t="s">
        <v>8</v>
      </c>
      <c r="E10" s="9"/>
      <c r="F10" s="9"/>
      <c r="G10" s="19">
        <v>1100</v>
      </c>
      <c r="H10" s="19">
        <v>456.278</v>
      </c>
      <c r="I10" s="32">
        <f t="shared" si="1"/>
        <v>141.08109529716532</v>
      </c>
      <c r="J10" s="19">
        <v>13071</v>
      </c>
      <c r="K10" s="19">
        <v>10264.663</v>
      </c>
      <c r="L10" s="32">
        <f t="shared" si="0"/>
        <v>27.33978699544251</v>
      </c>
    </row>
    <row r="11" spans="2:12" s="14" customFormat="1" ht="11.25">
      <c r="B11" s="9"/>
      <c r="C11" s="9"/>
      <c r="D11" s="9" t="s">
        <v>9</v>
      </c>
      <c r="E11" s="9"/>
      <c r="F11" s="9"/>
      <c r="G11" s="19">
        <v>3413</v>
      </c>
      <c r="H11" s="19">
        <v>2583.213</v>
      </c>
      <c r="I11" s="32">
        <f t="shared" si="1"/>
        <v>32.122283373457776</v>
      </c>
      <c r="J11" s="19">
        <v>12408</v>
      </c>
      <c r="K11" s="19">
        <v>10161.592</v>
      </c>
      <c r="L11" s="32">
        <f t="shared" si="0"/>
        <v>22.106850973745054</v>
      </c>
    </row>
    <row r="12" spans="2:12" s="14" customFormat="1" ht="11.25">
      <c r="B12" s="9"/>
      <c r="C12" s="9"/>
      <c r="D12" s="9" t="s">
        <v>10</v>
      </c>
      <c r="E12" s="9"/>
      <c r="F12" s="9"/>
      <c r="G12" s="19">
        <v>16096</v>
      </c>
      <c r="H12" s="19">
        <v>23194.782</v>
      </c>
      <c r="I12" s="32">
        <f t="shared" si="1"/>
        <v>-30.605081780893656</v>
      </c>
      <c r="J12" s="19">
        <v>101</v>
      </c>
      <c r="K12" s="19">
        <v>651.288</v>
      </c>
      <c r="L12" s="32">
        <f t="shared" si="0"/>
        <v>-84.49226762968149</v>
      </c>
    </row>
    <row r="13" spans="2:12" s="14" customFormat="1" ht="11.25">
      <c r="B13" s="9"/>
      <c r="C13" s="9"/>
      <c r="D13" s="9" t="s">
        <v>11</v>
      </c>
      <c r="E13" s="9"/>
      <c r="F13" s="9"/>
      <c r="G13" s="19">
        <v>131</v>
      </c>
      <c r="H13" s="19">
        <v>25.442</v>
      </c>
      <c r="I13" s="32">
        <f t="shared" si="1"/>
        <v>414.89662762361445</v>
      </c>
      <c r="J13" s="19">
        <v>1122</v>
      </c>
      <c r="K13" s="19">
        <v>1167.724</v>
      </c>
      <c r="L13" s="32">
        <f t="shared" si="0"/>
        <v>-3.9156513011636207</v>
      </c>
    </row>
    <row r="14" spans="2:12" s="14" customFormat="1" ht="11.25">
      <c r="B14" s="9"/>
      <c r="C14" s="9"/>
      <c r="D14" s="9" t="s">
        <v>12</v>
      </c>
      <c r="E14" s="9"/>
      <c r="F14" s="21"/>
      <c r="G14" s="19">
        <v>0</v>
      </c>
      <c r="H14" s="19">
        <v>2783.222</v>
      </c>
      <c r="I14" s="32" t="s">
        <v>267</v>
      </c>
      <c r="J14" s="19">
        <v>92</v>
      </c>
      <c r="K14" s="19">
        <v>81.2</v>
      </c>
      <c r="L14" s="32">
        <f t="shared" si="0"/>
        <v>13.300492610837438</v>
      </c>
    </row>
    <row r="15" spans="2:12" s="14" customFormat="1" ht="11.25">
      <c r="B15" s="9"/>
      <c r="C15" s="9"/>
      <c r="D15" s="9" t="s">
        <v>13</v>
      </c>
      <c r="E15" s="9"/>
      <c r="F15" s="21"/>
      <c r="G15" s="22">
        <v>128</v>
      </c>
      <c r="H15" s="22">
        <v>198.338</v>
      </c>
      <c r="I15" s="32">
        <f t="shared" si="1"/>
        <v>-35.463703375046634</v>
      </c>
      <c r="J15" s="19">
        <v>187</v>
      </c>
      <c r="K15" s="19">
        <v>76.2</v>
      </c>
      <c r="L15" s="32">
        <f t="shared" si="0"/>
        <v>145.4068241469816</v>
      </c>
    </row>
    <row r="16" spans="2:12" s="14" customFormat="1" ht="6" customHeight="1">
      <c r="B16" s="9"/>
      <c r="C16" s="9"/>
      <c r="D16" s="9"/>
      <c r="E16" s="9"/>
      <c r="F16" s="21"/>
      <c r="G16" s="22"/>
      <c r="H16" s="22"/>
      <c r="I16" s="32"/>
      <c r="J16" s="22"/>
      <c r="K16" s="22"/>
      <c r="L16" s="32"/>
    </row>
    <row r="17" spans="2:12" s="14" customFormat="1" ht="15" customHeight="1">
      <c r="B17" s="36" t="s">
        <v>219</v>
      </c>
      <c r="C17" s="9"/>
      <c r="G17" s="22">
        <v>725734</v>
      </c>
      <c r="H17" s="22">
        <f>SUM(H18:H26)</f>
        <v>712984.8940000001</v>
      </c>
      <c r="I17" s="32">
        <f>SUM(G17/H17)*100-100</f>
        <v>1.7881312924422161</v>
      </c>
      <c r="J17" s="22">
        <f>SUM(J18:J26)</f>
        <v>688067</v>
      </c>
      <c r="K17" s="22">
        <f>SUM(K18:K26)</f>
        <v>548531.5119999999</v>
      </c>
      <c r="L17" s="32">
        <f t="shared" si="0"/>
        <v>25.438007652694367</v>
      </c>
    </row>
    <row r="18" spans="2:12" s="14" customFormat="1" ht="11.25">
      <c r="B18" s="9" t="s">
        <v>6</v>
      </c>
      <c r="D18" s="9" t="s">
        <v>15</v>
      </c>
      <c r="E18" s="9"/>
      <c r="F18" s="9"/>
      <c r="G18" s="23">
        <v>93880</v>
      </c>
      <c r="H18" s="23">
        <v>79775.71</v>
      </c>
      <c r="I18" s="32">
        <f t="shared" si="1"/>
        <v>17.679930394853272</v>
      </c>
      <c r="J18" s="23">
        <v>239252</v>
      </c>
      <c r="K18" s="23">
        <v>172181.908</v>
      </c>
      <c r="L18" s="32">
        <f t="shared" si="0"/>
        <v>38.95304261583627</v>
      </c>
    </row>
    <row r="19" spans="2:12" s="14" customFormat="1" ht="11.25">
      <c r="B19" s="9"/>
      <c r="C19" s="9"/>
      <c r="D19" s="9" t="s">
        <v>234</v>
      </c>
      <c r="E19" s="9"/>
      <c r="F19" s="9"/>
      <c r="G19" s="19">
        <v>211</v>
      </c>
      <c r="H19" s="19">
        <v>515.521</v>
      </c>
      <c r="I19" s="32">
        <f t="shared" si="1"/>
        <v>-59.07053252922771</v>
      </c>
      <c r="J19" s="19">
        <v>4380</v>
      </c>
      <c r="K19" s="19">
        <v>2970.952</v>
      </c>
      <c r="L19" s="32">
        <f t="shared" si="0"/>
        <v>47.42749125532825</v>
      </c>
    </row>
    <row r="20" spans="2:15" s="14" customFormat="1" ht="11.25">
      <c r="B20" s="9"/>
      <c r="C20" s="9"/>
      <c r="D20" s="9" t="s">
        <v>16</v>
      </c>
      <c r="E20" s="9"/>
      <c r="F20" s="9"/>
      <c r="G20" s="19">
        <v>19835</v>
      </c>
      <c r="H20" s="19">
        <v>16232.475</v>
      </c>
      <c r="I20" s="32">
        <f t="shared" si="1"/>
        <v>22.193319256613677</v>
      </c>
      <c r="J20" s="19">
        <v>68220</v>
      </c>
      <c r="K20" s="19">
        <v>39564.46</v>
      </c>
      <c r="L20" s="32">
        <f t="shared" si="0"/>
        <v>72.42747657872746</v>
      </c>
      <c r="O20" s="24"/>
    </row>
    <row r="21" spans="2:12" s="14" customFormat="1" ht="11.25">
      <c r="B21" s="9"/>
      <c r="C21" s="9"/>
      <c r="D21" s="14" t="s">
        <v>17</v>
      </c>
      <c r="E21" s="9"/>
      <c r="F21" s="9"/>
      <c r="G21" s="19">
        <v>410014</v>
      </c>
      <c r="H21" s="19">
        <v>438593.699</v>
      </c>
      <c r="I21" s="32">
        <f t="shared" si="1"/>
        <v>-6.51621285603558</v>
      </c>
      <c r="J21" s="19">
        <v>279973</v>
      </c>
      <c r="K21" s="19">
        <v>245137.887</v>
      </c>
      <c r="L21" s="32">
        <f t="shared" si="0"/>
        <v>14.210415789379809</v>
      </c>
    </row>
    <row r="22" spans="2:12" s="14" customFormat="1" ht="11.25">
      <c r="B22" s="9"/>
      <c r="C22" s="9"/>
      <c r="D22" s="14" t="s">
        <v>18</v>
      </c>
      <c r="E22" s="9"/>
      <c r="F22" s="9"/>
      <c r="G22" s="19">
        <v>162671</v>
      </c>
      <c r="H22" s="19">
        <v>141277.087</v>
      </c>
      <c r="I22" s="32">
        <f t="shared" si="1"/>
        <v>15.143229135238329</v>
      </c>
      <c r="J22" s="19">
        <v>78401</v>
      </c>
      <c r="K22" s="19">
        <v>66871.545</v>
      </c>
      <c r="L22" s="32">
        <f t="shared" si="0"/>
        <v>17.24119728353817</v>
      </c>
    </row>
    <row r="23" spans="2:12" s="14" customFormat="1" ht="11.25">
      <c r="B23" s="9"/>
      <c r="C23" s="9"/>
      <c r="D23" s="14" t="s">
        <v>19</v>
      </c>
      <c r="E23" s="9"/>
      <c r="F23" s="9"/>
      <c r="G23" s="19">
        <v>370</v>
      </c>
      <c r="H23" s="19">
        <v>315.903</v>
      </c>
      <c r="I23" s="32">
        <f t="shared" si="1"/>
        <v>17.124560387207467</v>
      </c>
      <c r="J23" s="19">
        <v>4236</v>
      </c>
      <c r="K23" s="19">
        <v>4280.478</v>
      </c>
      <c r="L23" s="32">
        <f t="shared" si="0"/>
        <v>-1.039089559623946</v>
      </c>
    </row>
    <row r="24" spans="2:12" s="14" customFormat="1" ht="11.25">
      <c r="B24" s="9"/>
      <c r="C24" s="9"/>
      <c r="D24" s="14" t="s">
        <v>20</v>
      </c>
      <c r="E24" s="9"/>
      <c r="F24" s="9"/>
      <c r="G24" s="19">
        <v>11289</v>
      </c>
      <c r="H24" s="19">
        <v>13617.884</v>
      </c>
      <c r="I24" s="32">
        <f t="shared" si="1"/>
        <v>-17.101658378056385</v>
      </c>
      <c r="J24" s="19">
        <v>1893</v>
      </c>
      <c r="K24" s="19">
        <v>1631.105</v>
      </c>
      <c r="L24" s="32">
        <f t="shared" si="0"/>
        <v>16.056293126438817</v>
      </c>
    </row>
    <row r="25" spans="2:12" s="14" customFormat="1" ht="11.25">
      <c r="B25" s="9"/>
      <c r="C25" s="9"/>
      <c r="D25" s="14" t="s">
        <v>21</v>
      </c>
      <c r="E25" s="9"/>
      <c r="F25" s="9"/>
      <c r="G25" s="19">
        <v>278</v>
      </c>
      <c r="H25" s="19">
        <v>551.343</v>
      </c>
      <c r="I25" s="32">
        <f t="shared" si="1"/>
        <v>-49.577667622514475</v>
      </c>
      <c r="J25" s="19">
        <v>604</v>
      </c>
      <c r="K25" s="19">
        <v>578.771</v>
      </c>
      <c r="L25" s="32">
        <f t="shared" si="0"/>
        <v>4.359064293131482</v>
      </c>
    </row>
    <row r="26" spans="2:12" s="14" customFormat="1" ht="11.25">
      <c r="B26" s="9"/>
      <c r="D26" s="9" t="s">
        <v>22</v>
      </c>
      <c r="F26" s="9"/>
      <c r="G26" s="19">
        <v>27185</v>
      </c>
      <c r="H26" s="19">
        <v>22105.272</v>
      </c>
      <c r="I26" s="32">
        <f t="shared" si="1"/>
        <v>22.979712712876818</v>
      </c>
      <c r="J26" s="19">
        <v>11108</v>
      </c>
      <c r="K26" s="19">
        <v>15314.406</v>
      </c>
      <c r="L26" s="32">
        <f t="shared" si="0"/>
        <v>-27.466987619369633</v>
      </c>
    </row>
    <row r="27" spans="2:12" s="14" customFormat="1" ht="7.5" customHeight="1">
      <c r="B27" s="9"/>
      <c r="D27" s="9"/>
      <c r="F27" s="9"/>
      <c r="G27" s="19"/>
      <c r="H27" s="19"/>
      <c r="I27" s="32"/>
      <c r="J27" s="19"/>
      <c r="K27" s="19"/>
      <c r="L27" s="32"/>
    </row>
    <row r="28" spans="2:12" s="14" customFormat="1" ht="15.75" customHeight="1">
      <c r="B28" s="36" t="s">
        <v>218</v>
      </c>
      <c r="C28" s="9"/>
      <c r="G28" s="22">
        <v>804057</v>
      </c>
      <c r="H28" s="22">
        <f>SUM(H29:H58)</f>
        <v>817750.0430000001</v>
      </c>
      <c r="I28" s="32">
        <f t="shared" si="1"/>
        <v>-1.6744778086181071</v>
      </c>
      <c r="J28" s="22">
        <f>SUM(J29:J58)</f>
        <v>785136</v>
      </c>
      <c r="K28" s="22">
        <f>SUM(K29:K58)</f>
        <v>629249.5850000002</v>
      </c>
      <c r="L28" s="32">
        <f t="shared" si="0"/>
        <v>24.773383839418784</v>
      </c>
    </row>
    <row r="29" spans="2:12" s="14" customFormat="1" ht="11.25">
      <c r="B29" s="9" t="s">
        <v>6</v>
      </c>
      <c r="D29" s="9" t="s">
        <v>23</v>
      </c>
      <c r="F29" s="9"/>
      <c r="G29" s="19">
        <v>33899</v>
      </c>
      <c r="H29" s="19">
        <v>15174.685</v>
      </c>
      <c r="I29" s="32">
        <f t="shared" si="1"/>
        <v>123.39178704533239</v>
      </c>
      <c r="J29" s="19">
        <v>105844</v>
      </c>
      <c r="K29" s="19">
        <v>73341.889</v>
      </c>
      <c r="L29" s="32">
        <f t="shared" si="0"/>
        <v>44.315890200210134</v>
      </c>
    </row>
    <row r="30" spans="2:12" s="14" customFormat="1" ht="11.25">
      <c r="B30" s="9"/>
      <c r="C30" s="9"/>
      <c r="D30" s="9" t="s">
        <v>24</v>
      </c>
      <c r="F30" s="9"/>
      <c r="G30" s="19">
        <v>9000</v>
      </c>
      <c r="H30" s="19">
        <v>1695.539</v>
      </c>
      <c r="I30" s="32">
        <f t="shared" si="1"/>
        <v>430.8046585775968</v>
      </c>
      <c r="J30" s="19">
        <v>5232</v>
      </c>
      <c r="K30" s="19">
        <v>10787.579</v>
      </c>
      <c r="L30" s="32">
        <f t="shared" si="0"/>
        <v>-51.49977580697207</v>
      </c>
    </row>
    <row r="31" spans="2:12" s="14" customFormat="1" ht="11.25">
      <c r="B31" s="9"/>
      <c r="D31" s="9" t="s">
        <v>25</v>
      </c>
      <c r="E31" s="9"/>
      <c r="F31" s="9"/>
      <c r="G31" s="19">
        <v>13428</v>
      </c>
      <c r="H31" s="19">
        <v>1760.622</v>
      </c>
      <c r="I31" s="32">
        <f t="shared" si="1"/>
        <v>662.6850056400522</v>
      </c>
      <c r="J31" s="19">
        <v>34803</v>
      </c>
      <c r="K31" s="19">
        <v>11063.213</v>
      </c>
      <c r="L31" s="32">
        <f t="shared" si="0"/>
        <v>214.5831143267331</v>
      </c>
    </row>
    <row r="32" spans="2:12" s="14" customFormat="1" ht="11.25">
      <c r="B32" s="9"/>
      <c r="D32" s="9" t="s">
        <v>26</v>
      </c>
      <c r="E32" s="9"/>
      <c r="G32" s="19">
        <v>16814</v>
      </c>
      <c r="H32" s="19">
        <v>5939.262</v>
      </c>
      <c r="I32" s="32">
        <f t="shared" si="1"/>
        <v>183.09914598817164</v>
      </c>
      <c r="J32" s="19">
        <v>785</v>
      </c>
      <c r="K32" s="19">
        <v>651.58</v>
      </c>
      <c r="L32" s="32">
        <f t="shared" si="0"/>
        <v>20.476380490500006</v>
      </c>
    </row>
    <row r="33" spans="2:12" s="14" customFormat="1" ht="11.25">
      <c r="B33" s="9"/>
      <c r="C33" s="9"/>
      <c r="D33" s="9" t="s">
        <v>27</v>
      </c>
      <c r="E33" s="9"/>
      <c r="F33" s="9"/>
      <c r="G33" s="19">
        <v>16397</v>
      </c>
      <c r="H33" s="19">
        <v>19129.522</v>
      </c>
      <c r="I33" s="32">
        <f t="shared" si="1"/>
        <v>-14.284319284088753</v>
      </c>
      <c r="J33" s="19">
        <v>943</v>
      </c>
      <c r="K33" s="19">
        <v>3131.152</v>
      </c>
      <c r="L33" s="32">
        <f t="shared" si="0"/>
        <v>-69.88328896201782</v>
      </c>
    </row>
    <row r="34" spans="2:12" s="14" customFormat="1" ht="11.25">
      <c r="B34" s="9"/>
      <c r="C34" s="9"/>
      <c r="D34" s="9" t="s">
        <v>28</v>
      </c>
      <c r="E34" s="9"/>
      <c r="F34" s="9"/>
      <c r="G34" s="19">
        <v>1761</v>
      </c>
      <c r="H34" s="19">
        <v>1056.461</v>
      </c>
      <c r="I34" s="32">
        <f t="shared" si="1"/>
        <v>66.68859522500122</v>
      </c>
      <c r="J34" s="19">
        <v>6</v>
      </c>
      <c r="K34" s="19">
        <v>487.952</v>
      </c>
      <c r="L34" s="32">
        <f t="shared" si="0"/>
        <v>-98.77037085614978</v>
      </c>
    </row>
    <row r="35" spans="2:12" s="14" customFormat="1" ht="11.25">
      <c r="B35" s="9"/>
      <c r="C35" s="9"/>
      <c r="D35" s="9" t="s">
        <v>29</v>
      </c>
      <c r="E35" s="9"/>
      <c r="F35" s="9"/>
      <c r="G35" s="19">
        <v>2917</v>
      </c>
      <c r="H35" s="19">
        <v>2330.671</v>
      </c>
      <c r="I35" s="32">
        <f t="shared" si="1"/>
        <v>25.157089953923133</v>
      </c>
      <c r="J35" s="19">
        <v>20</v>
      </c>
      <c r="K35" s="19">
        <v>6.312</v>
      </c>
      <c r="L35" s="32">
        <f t="shared" si="0"/>
        <v>216.8567807351077</v>
      </c>
    </row>
    <row r="36" spans="2:12" s="14" customFormat="1" ht="11.25">
      <c r="B36" s="9"/>
      <c r="C36" s="9"/>
      <c r="D36" s="9" t="s">
        <v>30</v>
      </c>
      <c r="E36" s="9"/>
      <c r="F36" s="9"/>
      <c r="G36" s="19">
        <v>10536</v>
      </c>
      <c r="H36" s="19">
        <v>6301.429</v>
      </c>
      <c r="I36" s="32">
        <f t="shared" si="1"/>
        <v>67.20016999318725</v>
      </c>
      <c r="J36" s="19">
        <v>12883</v>
      </c>
      <c r="K36" s="19">
        <v>13968.574</v>
      </c>
      <c r="L36" s="32">
        <f t="shared" si="0"/>
        <v>-7.771544897854284</v>
      </c>
    </row>
    <row r="37" spans="2:12" s="14" customFormat="1" ht="11.25">
      <c r="B37" s="9"/>
      <c r="C37" s="9"/>
      <c r="D37" s="9" t="s">
        <v>31</v>
      </c>
      <c r="E37" s="9"/>
      <c r="F37" s="9"/>
      <c r="G37" s="19">
        <v>23782</v>
      </c>
      <c r="H37" s="19">
        <v>21935.163</v>
      </c>
      <c r="I37" s="32">
        <f t="shared" si="1"/>
        <v>8.419527130935833</v>
      </c>
      <c r="J37" s="19">
        <v>91211</v>
      </c>
      <c r="K37" s="19">
        <v>81012.6670000001</v>
      </c>
      <c r="L37" s="32">
        <f t="shared" si="0"/>
        <v>12.588565933769203</v>
      </c>
    </row>
    <row r="38" spans="2:12" s="14" customFormat="1" ht="11.25">
      <c r="B38" s="9"/>
      <c r="C38" s="9"/>
      <c r="D38" s="9" t="s">
        <v>32</v>
      </c>
      <c r="E38" s="9"/>
      <c r="F38" s="9"/>
      <c r="G38" s="19">
        <v>2574</v>
      </c>
      <c r="H38" s="19">
        <v>1972.684</v>
      </c>
      <c r="I38" s="32">
        <f t="shared" si="1"/>
        <v>30.482124861356425</v>
      </c>
      <c r="J38" s="19">
        <v>32</v>
      </c>
      <c r="K38" s="19">
        <v>26.713</v>
      </c>
      <c r="L38" s="32">
        <f t="shared" si="0"/>
        <v>19.791861640399816</v>
      </c>
    </row>
    <row r="39" spans="2:12" s="14" customFormat="1" ht="11.25">
      <c r="B39" s="9"/>
      <c r="C39" s="9"/>
      <c r="D39" s="9" t="s">
        <v>33</v>
      </c>
      <c r="E39" s="9"/>
      <c r="F39" s="9"/>
      <c r="G39" s="19">
        <v>4383</v>
      </c>
      <c r="H39" s="19">
        <v>5778.154</v>
      </c>
      <c r="I39" s="32">
        <f t="shared" si="1"/>
        <v>-24.145323921792325</v>
      </c>
      <c r="J39" s="19">
        <v>852</v>
      </c>
      <c r="K39" s="19">
        <v>1252.629</v>
      </c>
      <c r="L39" s="32">
        <f t="shared" si="0"/>
        <v>-31.98305324242054</v>
      </c>
    </row>
    <row r="40" spans="2:12" s="14" customFormat="1" ht="11.25">
      <c r="B40" s="9"/>
      <c r="C40" s="9"/>
      <c r="D40" s="9" t="s">
        <v>34</v>
      </c>
      <c r="E40" s="9"/>
      <c r="F40" s="9"/>
      <c r="G40" s="19">
        <v>1533</v>
      </c>
      <c r="H40" s="19">
        <v>1661.539</v>
      </c>
      <c r="I40" s="32">
        <f t="shared" si="1"/>
        <v>-7.736141011435777</v>
      </c>
      <c r="J40" s="19">
        <v>210</v>
      </c>
      <c r="K40" s="19">
        <v>251.799</v>
      </c>
      <c r="L40" s="32">
        <f t="shared" si="0"/>
        <v>-16.600145354032378</v>
      </c>
    </row>
    <row r="41" spans="2:12" s="14" customFormat="1" ht="11.25">
      <c r="B41" s="9"/>
      <c r="C41" s="9"/>
      <c r="D41" s="9" t="s">
        <v>35</v>
      </c>
      <c r="E41" s="9"/>
      <c r="F41" s="9"/>
      <c r="G41" s="19">
        <v>424</v>
      </c>
      <c r="H41" s="19">
        <v>197.984</v>
      </c>
      <c r="I41" s="32">
        <f t="shared" si="1"/>
        <v>114.15871989655727</v>
      </c>
      <c r="J41" s="19">
        <v>273</v>
      </c>
      <c r="K41" s="19">
        <v>286.7</v>
      </c>
      <c r="L41" s="32">
        <f t="shared" si="0"/>
        <v>-4.778514126264383</v>
      </c>
    </row>
    <row r="42" spans="2:12" s="14" customFormat="1" ht="11.25">
      <c r="B42" s="9"/>
      <c r="C42" s="9"/>
      <c r="D42" s="9" t="s">
        <v>36</v>
      </c>
      <c r="E42" s="9"/>
      <c r="F42" s="9"/>
      <c r="G42" s="19">
        <v>6417</v>
      </c>
      <c r="H42" s="19">
        <v>5269.771</v>
      </c>
      <c r="I42" s="32">
        <f t="shared" si="1"/>
        <v>21.769997216197837</v>
      </c>
      <c r="J42" s="19">
        <v>9045</v>
      </c>
      <c r="K42" s="19">
        <v>7860.888</v>
      </c>
      <c r="L42" s="32">
        <f t="shared" si="0"/>
        <v>15.063336355892602</v>
      </c>
    </row>
    <row r="43" spans="2:12" s="14" customFormat="1" ht="11.25">
      <c r="B43" s="9"/>
      <c r="C43" s="9"/>
      <c r="D43" s="9" t="s">
        <v>37</v>
      </c>
      <c r="E43" s="9"/>
      <c r="F43" s="9"/>
      <c r="G43" s="19">
        <v>108376</v>
      </c>
      <c r="H43" s="19">
        <v>76736.651</v>
      </c>
      <c r="I43" s="32">
        <f t="shared" si="1"/>
        <v>41.23107874488815</v>
      </c>
      <c r="J43" s="19">
        <v>27827</v>
      </c>
      <c r="K43" s="19">
        <v>19212.306</v>
      </c>
      <c r="L43" s="32">
        <f t="shared" si="0"/>
        <v>44.83945862615346</v>
      </c>
    </row>
    <row r="44" spans="2:13" ht="12">
      <c r="B44" s="9"/>
      <c r="C44" s="9"/>
      <c r="D44" s="9" t="s">
        <v>38</v>
      </c>
      <c r="E44" s="9"/>
      <c r="F44" s="9"/>
      <c r="G44" s="19">
        <v>10776</v>
      </c>
      <c r="H44" s="19">
        <v>10776.436</v>
      </c>
      <c r="I44" s="32">
        <f t="shared" si="1"/>
        <v>-0.00404586451401201</v>
      </c>
      <c r="J44" s="19">
        <v>3381</v>
      </c>
      <c r="K44" s="19">
        <v>3206.852</v>
      </c>
      <c r="L44" s="32">
        <f t="shared" si="0"/>
        <v>5.430496948409228</v>
      </c>
      <c r="M44" s="14"/>
    </row>
    <row r="45" spans="2:13" ht="12">
      <c r="B45" s="14"/>
      <c r="C45" s="9"/>
      <c r="D45" s="9" t="s">
        <v>39</v>
      </c>
      <c r="E45" s="9"/>
      <c r="F45" s="9"/>
      <c r="G45" s="19">
        <v>5939</v>
      </c>
      <c r="H45" s="19">
        <v>6470.893</v>
      </c>
      <c r="I45" s="32">
        <f t="shared" si="1"/>
        <v>-8.219777393939282</v>
      </c>
      <c r="J45" s="19">
        <v>3</v>
      </c>
      <c r="K45" s="19">
        <v>7.174</v>
      </c>
      <c r="L45" s="32">
        <f t="shared" si="0"/>
        <v>-58.18232506272651</v>
      </c>
      <c r="M45" s="14"/>
    </row>
    <row r="46" spans="2:13" ht="12">
      <c r="B46" s="9"/>
      <c r="C46" s="9"/>
      <c r="D46" s="9" t="s">
        <v>40</v>
      </c>
      <c r="E46" s="9"/>
      <c r="F46" s="9"/>
      <c r="G46" s="19">
        <v>102114</v>
      </c>
      <c r="H46" s="19">
        <v>110759.19</v>
      </c>
      <c r="I46" s="32">
        <f t="shared" si="1"/>
        <v>-7.805392943014482</v>
      </c>
      <c r="J46" s="19">
        <v>4127</v>
      </c>
      <c r="K46" s="19">
        <v>3184.243</v>
      </c>
      <c r="L46" s="32">
        <f t="shared" si="0"/>
        <v>29.60694268622089</v>
      </c>
      <c r="M46" s="14"/>
    </row>
    <row r="47" spans="2:13" ht="12">
      <c r="B47" s="9"/>
      <c r="C47" s="9"/>
      <c r="D47" s="9" t="s">
        <v>41</v>
      </c>
      <c r="E47" s="9"/>
      <c r="F47" s="9"/>
      <c r="G47" s="19">
        <v>28516</v>
      </c>
      <c r="H47" s="19">
        <v>30297.515</v>
      </c>
      <c r="I47" s="32">
        <f t="shared" si="1"/>
        <v>-5.880069702086118</v>
      </c>
      <c r="J47" s="19">
        <v>5273</v>
      </c>
      <c r="K47" s="19">
        <v>4709.619</v>
      </c>
      <c r="L47" s="32">
        <f t="shared" si="0"/>
        <v>11.962347697340277</v>
      </c>
      <c r="M47" s="14"/>
    </row>
    <row r="48" spans="2:13" ht="12">
      <c r="B48" s="9"/>
      <c r="C48" s="9"/>
      <c r="D48" s="9" t="s">
        <v>42</v>
      </c>
      <c r="E48" s="9"/>
      <c r="F48" s="9"/>
      <c r="G48" s="19">
        <v>38670</v>
      </c>
      <c r="H48" s="19">
        <v>34360.857</v>
      </c>
      <c r="I48" s="32">
        <f t="shared" si="1"/>
        <v>12.540848442749834</v>
      </c>
      <c r="J48" s="19">
        <v>16022</v>
      </c>
      <c r="K48" s="19">
        <v>13741.637</v>
      </c>
      <c r="L48" s="32">
        <f t="shared" si="0"/>
        <v>16.594551289631653</v>
      </c>
      <c r="M48" s="14"/>
    </row>
    <row r="49" spans="2:13" ht="12">
      <c r="B49" s="9"/>
      <c r="C49" s="9"/>
      <c r="D49" s="9" t="s">
        <v>43</v>
      </c>
      <c r="E49" s="9"/>
      <c r="F49" s="9"/>
      <c r="G49" s="19">
        <v>20157</v>
      </c>
      <c r="H49" s="19">
        <v>13408.068</v>
      </c>
      <c r="I49" s="32">
        <f t="shared" si="1"/>
        <v>50.33485808693692</v>
      </c>
      <c r="J49" s="19">
        <v>1376</v>
      </c>
      <c r="K49" s="19">
        <v>1080.975</v>
      </c>
      <c r="L49" s="32">
        <f t="shared" si="0"/>
        <v>27.292490575637743</v>
      </c>
      <c r="M49" s="14"/>
    </row>
    <row r="50" spans="2:13" ht="12">
      <c r="B50" s="9"/>
      <c r="C50" s="9"/>
      <c r="D50" s="9" t="s">
        <v>44</v>
      </c>
      <c r="E50" s="9"/>
      <c r="F50" s="9"/>
      <c r="G50" s="19">
        <v>24092</v>
      </c>
      <c r="H50" s="19">
        <v>28757.027</v>
      </c>
      <c r="I50" s="32">
        <f t="shared" si="1"/>
        <v>-16.222215877879165</v>
      </c>
      <c r="J50" s="19">
        <v>55429</v>
      </c>
      <c r="K50" s="19">
        <v>51556.6980000001</v>
      </c>
      <c r="L50" s="32">
        <f t="shared" si="0"/>
        <v>7.510764168798971</v>
      </c>
      <c r="M50" s="14"/>
    </row>
    <row r="51" spans="2:13" ht="12">
      <c r="B51" s="9"/>
      <c r="C51" s="9"/>
      <c r="D51" s="9" t="s">
        <v>45</v>
      </c>
      <c r="E51" s="9"/>
      <c r="F51" s="9"/>
      <c r="G51" s="19">
        <v>10000</v>
      </c>
      <c r="H51" s="19">
        <v>10489.542</v>
      </c>
      <c r="I51" s="32">
        <f t="shared" si="1"/>
        <v>-4.666953047139714</v>
      </c>
      <c r="J51" s="19">
        <v>676</v>
      </c>
      <c r="K51" s="19">
        <v>537.188</v>
      </c>
      <c r="L51" s="32">
        <f t="shared" si="0"/>
        <v>25.840487873891462</v>
      </c>
      <c r="M51" s="14"/>
    </row>
    <row r="52" spans="2:13" ht="12">
      <c r="B52" s="9"/>
      <c r="C52" s="9"/>
      <c r="D52" s="9" t="s">
        <v>46</v>
      </c>
      <c r="E52" s="9"/>
      <c r="F52" s="9"/>
      <c r="G52" s="19">
        <v>43405</v>
      </c>
      <c r="H52" s="19">
        <v>46962.457</v>
      </c>
      <c r="I52" s="32">
        <f t="shared" si="1"/>
        <v>-7.575108346652314</v>
      </c>
      <c r="J52" s="19">
        <v>37770</v>
      </c>
      <c r="K52" s="19">
        <v>30954.93</v>
      </c>
      <c r="L52" s="32">
        <f t="shared" si="0"/>
        <v>22.01610535058552</v>
      </c>
      <c r="M52" s="14"/>
    </row>
    <row r="53" spans="2:13" ht="12">
      <c r="B53" s="9"/>
      <c r="C53" s="9"/>
      <c r="D53" s="9" t="s">
        <v>47</v>
      </c>
      <c r="E53" s="9"/>
      <c r="F53" s="9"/>
      <c r="G53" s="19">
        <v>39150</v>
      </c>
      <c r="H53" s="19">
        <v>126139.978</v>
      </c>
      <c r="I53" s="32">
        <f t="shared" si="1"/>
        <v>-68.96305150774643</v>
      </c>
      <c r="J53" s="19">
        <v>45464</v>
      </c>
      <c r="K53" s="19">
        <v>43361.614</v>
      </c>
      <c r="L53" s="32">
        <f t="shared" si="0"/>
        <v>4.84849572250701</v>
      </c>
      <c r="M53" s="14"/>
    </row>
    <row r="54" spans="2:13" ht="12">
      <c r="B54" s="9"/>
      <c r="C54" s="9"/>
      <c r="D54" s="9" t="s">
        <v>48</v>
      </c>
      <c r="E54" s="9"/>
      <c r="F54" s="9"/>
      <c r="G54" s="19">
        <v>9182</v>
      </c>
      <c r="H54" s="19">
        <v>76820.826</v>
      </c>
      <c r="I54" s="32">
        <f t="shared" si="1"/>
        <v>-88.04751201191198</v>
      </c>
      <c r="J54" s="19">
        <v>7896</v>
      </c>
      <c r="K54" s="19">
        <v>7860.555</v>
      </c>
      <c r="L54" s="32">
        <f t="shared" si="0"/>
        <v>0.4509223585357489</v>
      </c>
      <c r="M54" s="14"/>
    </row>
    <row r="55" spans="2:13" ht="12">
      <c r="B55" s="14"/>
      <c r="C55" s="9"/>
      <c r="D55" s="9" t="s">
        <v>49</v>
      </c>
      <c r="E55" s="9"/>
      <c r="F55" s="9"/>
      <c r="G55" s="19">
        <v>25646</v>
      </c>
      <c r="H55" s="19">
        <v>22619.909</v>
      </c>
      <c r="I55" s="32">
        <f t="shared" si="1"/>
        <v>13.37799811661489</v>
      </c>
      <c r="J55" s="19">
        <v>12666</v>
      </c>
      <c r="K55" s="19">
        <v>10249.003</v>
      </c>
      <c r="L55" s="32">
        <f t="shared" si="0"/>
        <v>23.58275239064716</v>
      </c>
      <c r="M55" s="14"/>
    </row>
    <row r="56" spans="2:13" ht="12">
      <c r="B56" s="9"/>
      <c r="C56" s="9"/>
      <c r="D56" s="9" t="s">
        <v>50</v>
      </c>
      <c r="E56" s="9"/>
      <c r="F56" s="9"/>
      <c r="G56" s="19">
        <v>38168</v>
      </c>
      <c r="H56" s="19">
        <v>38452.32</v>
      </c>
      <c r="I56" s="32">
        <f t="shared" si="1"/>
        <v>-0.7394092216022301</v>
      </c>
      <c r="J56" s="19">
        <v>96510</v>
      </c>
      <c r="K56" s="19">
        <v>79232.7649999999</v>
      </c>
      <c r="L56" s="32">
        <f t="shared" si="0"/>
        <v>21.805669662039577</v>
      </c>
      <c r="M56" s="14"/>
    </row>
    <row r="57" spans="2:13" ht="12">
      <c r="B57" s="9"/>
      <c r="C57" s="9"/>
      <c r="D57" s="9" t="s">
        <v>51</v>
      </c>
      <c r="E57" s="9"/>
      <c r="F57" s="9"/>
      <c r="G57" s="19">
        <v>88496</v>
      </c>
      <c r="H57" s="19">
        <v>45264.179</v>
      </c>
      <c r="I57" s="32">
        <f t="shared" si="1"/>
        <v>95.51000803527222</v>
      </c>
      <c r="J57" s="19">
        <v>189084</v>
      </c>
      <c r="K57" s="19">
        <v>139393.866</v>
      </c>
      <c r="L57" s="32">
        <f t="shared" si="0"/>
        <v>35.647288812550755</v>
      </c>
      <c r="M57" s="14"/>
    </row>
    <row r="58" spans="2:13" ht="12">
      <c r="B58" s="9"/>
      <c r="C58" s="9"/>
      <c r="D58" s="9" t="s">
        <v>52</v>
      </c>
      <c r="E58" s="9"/>
      <c r="F58" s="9"/>
      <c r="G58" s="19">
        <v>67507</v>
      </c>
      <c r="H58" s="19">
        <v>49230.709</v>
      </c>
      <c r="I58" s="32">
        <f t="shared" si="1"/>
        <v>37.12376151235196</v>
      </c>
      <c r="J58" s="19">
        <v>19493</v>
      </c>
      <c r="K58" s="19">
        <v>16830.513</v>
      </c>
      <c r="L58" s="32">
        <f t="shared" si="0"/>
        <v>15.819404910593036</v>
      </c>
      <c r="M58" s="14"/>
    </row>
    <row r="59" spans="1:13" ht="15" customHeight="1">
      <c r="A59" s="28"/>
      <c r="B59" s="28"/>
      <c r="C59" s="28"/>
      <c r="D59" s="28"/>
      <c r="E59" s="28"/>
      <c r="F59" s="28"/>
      <c r="G59" s="28"/>
      <c r="H59" s="28"/>
      <c r="I59" s="78"/>
      <c r="J59" s="78"/>
      <c r="K59" s="78"/>
      <c r="L59" s="78"/>
      <c r="M59" s="14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78"/>
      <c r="J60" s="78"/>
      <c r="K60" s="78"/>
      <c r="L60" s="78"/>
      <c r="M60" s="14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78"/>
      <c r="J61" s="78"/>
      <c r="K61" s="78"/>
      <c r="L61" s="78"/>
      <c r="M61" s="14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78"/>
      <c r="J62" s="78"/>
      <c r="K62" s="78"/>
      <c r="L62" s="78"/>
      <c r="M62" s="14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78"/>
      <c r="J63" s="78"/>
      <c r="K63" s="78"/>
      <c r="L63" s="78"/>
      <c r="M63" s="14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78"/>
      <c r="J64" s="78"/>
      <c r="K64" s="78"/>
      <c r="L64" s="78"/>
      <c r="M64" s="14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78"/>
      <c r="J65" s="78"/>
      <c r="K65" s="78"/>
      <c r="L65" s="78"/>
      <c r="M65" s="14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78"/>
      <c r="J66" s="78"/>
      <c r="K66" s="78"/>
      <c r="L66" s="78"/>
      <c r="M66" s="14"/>
    </row>
    <row r="67" spans="1:13" ht="15" customHeight="1">
      <c r="A67" s="28"/>
      <c r="B67" s="28"/>
      <c r="C67" s="28"/>
      <c r="D67" s="28"/>
      <c r="E67" s="28"/>
      <c r="F67" s="28"/>
      <c r="G67" s="28"/>
      <c r="H67" s="28"/>
      <c r="I67" s="78"/>
      <c r="J67" s="78"/>
      <c r="K67" s="78"/>
      <c r="L67" s="78"/>
      <c r="M67" s="14"/>
    </row>
    <row r="68" spans="1:13" ht="18" customHeight="1">
      <c r="A68" s="28"/>
      <c r="B68" s="28"/>
      <c r="C68" s="28"/>
      <c r="D68" s="28"/>
      <c r="E68" s="28"/>
      <c r="F68" s="28"/>
      <c r="G68" s="28"/>
      <c r="H68" s="28"/>
      <c r="I68" s="78"/>
      <c r="J68" s="78"/>
      <c r="K68" s="78"/>
      <c r="L68" s="78"/>
      <c r="M68" s="14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78"/>
      <c r="J69" s="78"/>
      <c r="K69" s="78"/>
      <c r="L69" s="78"/>
      <c r="M69" s="14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78"/>
      <c r="J70" s="78"/>
      <c r="K70" s="78"/>
      <c r="L70" s="78"/>
      <c r="M70" s="14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78"/>
      <c r="J71" s="78"/>
      <c r="K71" s="78"/>
      <c r="L71" s="78"/>
      <c r="M71" s="14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78"/>
      <c r="J72" s="78"/>
      <c r="K72" s="78"/>
      <c r="L72" s="78"/>
      <c r="M72" s="14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78"/>
      <c r="J73" s="78"/>
      <c r="K73" s="78"/>
      <c r="L73" s="78"/>
      <c r="M73" s="14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78"/>
      <c r="J74" s="78"/>
      <c r="K74" s="78"/>
      <c r="L74" s="78"/>
      <c r="M74" s="14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78"/>
      <c r="J75" s="78"/>
      <c r="K75" s="78"/>
      <c r="L75" s="78"/>
      <c r="M75" s="14"/>
    </row>
    <row r="76" spans="1:1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6.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6.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6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ht="16.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1:12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1:12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1:12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1:12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1:12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1:12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1:12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1:12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1:12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1:12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1:12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1:12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1:12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1:12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1:12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1:12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1:12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1:12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1:12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1:12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1:12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1:12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1:12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1:12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1:12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1:12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1:12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1:12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1:12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1:12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1:12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1:12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1:12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1:12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1:12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1:12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1:12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1:12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1:12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1:12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1:12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1:12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1:12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1:12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1:12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1:12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1:12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1:12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2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1:12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1:12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1:12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1:12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1:12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1:12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1:12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1:12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1:12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1:12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1:12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1:12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1:12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1:12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1:12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1:12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1:12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1:12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1:12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1:12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1:12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1:12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1:12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1:12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1:12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1:12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1:12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1:12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1:12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1:12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1:12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1:12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1:12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1:12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1:12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1:12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1:12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1:12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1:12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1:12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1:12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1:12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1:12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2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12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1:12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1:12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1:12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1:12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1:12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1:12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1:12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1:12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1:12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1:12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1:12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1:12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1:12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1:12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1:12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1:12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1:12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1:12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1:12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1:12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1:12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1:12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1:12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1:12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1:12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1:12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1:12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1:12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1:12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1:12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1:12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1:12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1:12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1:12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1:12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1:12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1:12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1:12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1:12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1:12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1:12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1:12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1:12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1:12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1:12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1:12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1:12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1:12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1:12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1:12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1:12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1:12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1:12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1:12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1:12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1:12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1:12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1:12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1:12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1:12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1:12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1:12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1:12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1:12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1:12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1:12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1:12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1:12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1:12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1:12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1:12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1:12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1:12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1:12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1:12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1:12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1:12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1:12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1:12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1:12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1:12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1:12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1:12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1:12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1:12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1:12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1:12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1:12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1:12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1:12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1:12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1:12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1:12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1:12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1:12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1:12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1:12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1:12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1:12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1:12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1:12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1:12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1:12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1:12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1:12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1:12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1:12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1:12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1:12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1:12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1:12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1:12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1:12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1:12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1:12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1:12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1:12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1:12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1:12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1:12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1:12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1:12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1:12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1:12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1:12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1:12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1:12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1:12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1:12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1:12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1:12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1:12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1:12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1:12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1:12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1:12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1:12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1:12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1:12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1:12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1:12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1:12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1:12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1:12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1:12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1:12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1:12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1:12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1:12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1:12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1:12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1:12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1:12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1:12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1:12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1:12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1:12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1:12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1:12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1:12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1:12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1:12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1:12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1:12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1:12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1:12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1:12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1:12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1:12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1:12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1:12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1:12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32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0" width="8.7109375" style="1" bestFit="1" customWidth="1"/>
    <col min="11" max="11" width="9.28125" style="1" customWidth="1"/>
    <col min="12" max="12" width="13.00390625" style="1" customWidth="1"/>
    <col min="13" max="16384" width="11.421875" style="1" customWidth="1"/>
  </cols>
  <sheetData>
    <row r="2" spans="1:12" ht="14.25">
      <c r="A2" s="3"/>
      <c r="B2" s="3"/>
      <c r="C2" s="4"/>
      <c r="D2" s="4"/>
      <c r="E2" s="4"/>
      <c r="F2" s="4"/>
      <c r="G2" s="103" t="s">
        <v>216</v>
      </c>
      <c r="H2" s="104"/>
      <c r="I2" s="105"/>
      <c r="J2" s="103" t="s">
        <v>217</v>
      </c>
      <c r="K2" s="104"/>
      <c r="L2" s="104"/>
    </row>
    <row r="3" spans="1:12" ht="12" customHeight="1">
      <c r="A3" s="5"/>
      <c r="B3" s="5"/>
      <c r="C3" s="5"/>
      <c r="D3" s="5"/>
      <c r="E3" s="5"/>
      <c r="F3" s="6"/>
      <c r="G3" s="108">
        <v>2007</v>
      </c>
      <c r="H3" s="106">
        <v>2006</v>
      </c>
      <c r="I3" s="7" t="s">
        <v>0</v>
      </c>
      <c r="J3" s="106">
        <v>2007</v>
      </c>
      <c r="K3" s="106">
        <v>2006</v>
      </c>
      <c r="L3" s="7" t="s">
        <v>0</v>
      </c>
    </row>
    <row r="4" spans="1:18" ht="12" customHeight="1">
      <c r="A4" s="5"/>
      <c r="B4" s="5"/>
      <c r="C4" s="5"/>
      <c r="D4" s="5"/>
      <c r="E4" s="5"/>
      <c r="F4" s="6"/>
      <c r="G4" s="109"/>
      <c r="H4" s="107"/>
      <c r="I4" s="8" t="s">
        <v>236</v>
      </c>
      <c r="J4" s="107"/>
      <c r="K4" s="107"/>
      <c r="L4" s="8" t="s">
        <v>236</v>
      </c>
      <c r="Q4" s="9"/>
      <c r="R4" s="9"/>
    </row>
    <row r="5" spans="1:18" ht="12">
      <c r="A5" s="10"/>
      <c r="B5" s="10"/>
      <c r="C5" s="10"/>
      <c r="D5" s="11"/>
      <c r="E5" s="10"/>
      <c r="F5" s="12"/>
      <c r="G5" s="100" t="s">
        <v>1</v>
      </c>
      <c r="H5" s="101"/>
      <c r="I5" s="13" t="s">
        <v>2</v>
      </c>
      <c r="J5" s="102" t="s">
        <v>3</v>
      </c>
      <c r="K5" s="101"/>
      <c r="L5" s="13" t="s">
        <v>2</v>
      </c>
      <c r="Q5" s="9" t="s">
        <v>4</v>
      </c>
      <c r="R5" s="14"/>
    </row>
    <row r="6" spans="1:12" s="18" customFormat="1" ht="9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7"/>
    </row>
    <row r="7" spans="1:13" s="14" customFormat="1" ht="12">
      <c r="A7" s="1"/>
      <c r="B7" s="36" t="s">
        <v>53</v>
      </c>
      <c r="C7" s="9"/>
      <c r="D7" s="9"/>
      <c r="E7" s="9"/>
      <c r="F7" s="9"/>
      <c r="G7" s="19">
        <v>275645</v>
      </c>
      <c r="H7" s="19">
        <f>H14+H13+H12+H11+H10+H9</f>
        <v>257614.29699999996</v>
      </c>
      <c r="I7" s="32">
        <f>SUM(G7/H7)*100-100</f>
        <v>6.999108050280327</v>
      </c>
      <c r="J7" s="19">
        <f>SUM(J8:J14)</f>
        <v>52737</v>
      </c>
      <c r="K7" s="19">
        <v>42759</v>
      </c>
      <c r="L7" s="32">
        <f>SUM(J7/K7)*100-100</f>
        <v>23.33543815337123</v>
      </c>
      <c r="M7" s="39"/>
    </row>
    <row r="8" spans="1:12" s="14" customFormat="1" ht="12">
      <c r="A8" s="1"/>
      <c r="B8" s="9" t="s">
        <v>6</v>
      </c>
      <c r="C8" s="9"/>
      <c r="D8" s="9" t="s">
        <v>54</v>
      </c>
      <c r="E8" s="9"/>
      <c r="F8" s="9"/>
      <c r="G8" s="19">
        <v>4</v>
      </c>
      <c r="H8" s="19">
        <v>0</v>
      </c>
      <c r="I8" s="32" t="s">
        <v>268</v>
      </c>
      <c r="J8" s="19">
        <v>0</v>
      </c>
      <c r="K8" s="19">
        <v>16.947</v>
      </c>
      <c r="L8" s="32" t="s">
        <v>268</v>
      </c>
    </row>
    <row r="9" spans="1:12" s="14" customFormat="1" ht="12">
      <c r="A9" s="1"/>
      <c r="B9" s="9"/>
      <c r="C9" s="9"/>
      <c r="D9" s="9" t="s">
        <v>55</v>
      </c>
      <c r="E9" s="9"/>
      <c r="F9" s="9"/>
      <c r="G9" s="19">
        <v>5853</v>
      </c>
      <c r="H9" s="19">
        <v>5019.697</v>
      </c>
      <c r="I9" s="32">
        <f aca="true" t="shared" si="0" ref="I9:I23">SUM(G9/H9)*100-100</f>
        <v>16.600663346811558</v>
      </c>
      <c r="J9" s="19">
        <v>18211</v>
      </c>
      <c r="K9" s="19">
        <v>10329.336</v>
      </c>
      <c r="L9" s="32">
        <f aca="true" t="shared" si="1" ref="L9:L24">SUM(J9/K9)*100-100</f>
        <v>76.3036849609694</v>
      </c>
    </row>
    <row r="10" spans="1:12" s="14" customFormat="1" ht="12">
      <c r="A10" s="1"/>
      <c r="B10" s="9"/>
      <c r="C10" s="9"/>
      <c r="D10" s="9" t="s">
        <v>56</v>
      </c>
      <c r="E10" s="9"/>
      <c r="F10" s="9"/>
      <c r="G10" s="19">
        <v>10216</v>
      </c>
      <c r="H10" s="19">
        <v>12366.873</v>
      </c>
      <c r="I10" s="32">
        <f t="shared" si="0"/>
        <v>-17.39221386036712</v>
      </c>
      <c r="J10" s="19">
        <v>657</v>
      </c>
      <c r="K10" s="19">
        <v>965.944</v>
      </c>
      <c r="L10" s="32">
        <f t="shared" si="1"/>
        <v>-31.983634662050804</v>
      </c>
    </row>
    <row r="11" spans="1:12" s="14" customFormat="1" ht="12">
      <c r="A11" s="1"/>
      <c r="B11" s="9"/>
      <c r="C11" s="9"/>
      <c r="D11" s="9" t="s">
        <v>57</v>
      </c>
      <c r="E11" s="9"/>
      <c r="F11" s="9"/>
      <c r="G11" s="19">
        <v>22662</v>
      </c>
      <c r="H11" s="19">
        <v>26032.329</v>
      </c>
      <c r="I11" s="32">
        <f t="shared" si="0"/>
        <v>-12.946705613623749</v>
      </c>
      <c r="J11" s="19">
        <v>25623</v>
      </c>
      <c r="K11" s="19">
        <v>25716.987</v>
      </c>
      <c r="L11" s="32">
        <f t="shared" si="1"/>
        <v>-0.36546660773285566</v>
      </c>
    </row>
    <row r="12" spans="1:12" s="14" customFormat="1" ht="12">
      <c r="A12" s="1"/>
      <c r="B12" s="9"/>
      <c r="C12" s="9"/>
      <c r="D12" s="9" t="s">
        <v>58</v>
      </c>
      <c r="E12" s="9"/>
      <c r="F12" s="9"/>
      <c r="G12" s="19">
        <v>63158</v>
      </c>
      <c r="H12" s="19">
        <v>71071.085</v>
      </c>
      <c r="I12" s="32">
        <f t="shared" si="0"/>
        <v>-11.134042768588671</v>
      </c>
      <c r="J12" s="19">
        <v>2273</v>
      </c>
      <c r="K12" s="19">
        <v>1741.661</v>
      </c>
      <c r="L12" s="32">
        <f t="shared" si="1"/>
        <v>30.507601651526898</v>
      </c>
    </row>
    <row r="13" spans="1:12" s="14" customFormat="1" ht="12">
      <c r="A13" s="1"/>
      <c r="B13" s="9"/>
      <c r="C13" s="9"/>
      <c r="D13" s="9" t="s">
        <v>59</v>
      </c>
      <c r="E13" s="9"/>
      <c r="F13" s="9"/>
      <c r="G13" s="19">
        <v>44687</v>
      </c>
      <c r="H13" s="19">
        <v>43536.424</v>
      </c>
      <c r="I13" s="32">
        <f t="shared" si="0"/>
        <v>2.6427894031903207</v>
      </c>
      <c r="J13" s="19">
        <v>5649</v>
      </c>
      <c r="K13" s="19">
        <v>3807.502</v>
      </c>
      <c r="L13" s="32">
        <f t="shared" si="1"/>
        <v>48.364991009853696</v>
      </c>
    </row>
    <row r="14" spans="1:12" s="14" customFormat="1" ht="12">
      <c r="A14" s="1"/>
      <c r="C14" s="9"/>
      <c r="D14" s="9" t="s">
        <v>60</v>
      </c>
      <c r="E14" s="9"/>
      <c r="F14" s="9"/>
      <c r="G14" s="19">
        <v>129064</v>
      </c>
      <c r="H14" s="19">
        <v>99587.889</v>
      </c>
      <c r="I14" s="32">
        <f t="shared" si="0"/>
        <v>29.598087976340196</v>
      </c>
      <c r="J14" s="19">
        <v>324</v>
      </c>
      <c r="K14" s="19">
        <v>181.059</v>
      </c>
      <c r="L14" s="32">
        <f t="shared" si="1"/>
        <v>78.94719400858284</v>
      </c>
    </row>
    <row r="15" spans="1:12" s="14" customFormat="1" ht="6" customHeight="1">
      <c r="A15" s="1"/>
      <c r="C15" s="9"/>
      <c r="D15" s="9"/>
      <c r="E15" s="9"/>
      <c r="F15" s="9"/>
      <c r="G15" s="19"/>
      <c r="H15" s="19"/>
      <c r="I15" s="32"/>
      <c r="J15" s="19"/>
      <c r="K15" s="19"/>
      <c r="L15" s="32"/>
    </row>
    <row r="16" spans="1:12" s="14" customFormat="1" ht="11.25">
      <c r="A16" s="36" t="s">
        <v>61</v>
      </c>
      <c r="C16" s="9"/>
      <c r="D16" s="9"/>
      <c r="E16" s="9"/>
      <c r="F16" s="9"/>
      <c r="G16" s="19">
        <f>G18+G43+'Seite 2'!G76</f>
        <v>16600317</v>
      </c>
      <c r="H16" s="19">
        <f>H18+H43+H76</f>
        <v>18327954.43</v>
      </c>
      <c r="I16" s="32">
        <f t="shared" si="0"/>
        <v>-9.426242500756814</v>
      </c>
      <c r="J16" s="19">
        <f>J18+J43+J76</f>
        <v>14768758</v>
      </c>
      <c r="K16" s="19">
        <f>K18+K43+K76</f>
        <v>15315289.498000002</v>
      </c>
      <c r="L16" s="32">
        <f t="shared" si="1"/>
        <v>-3.5685352083705197</v>
      </c>
    </row>
    <row r="17" spans="1:12" s="14" customFormat="1" ht="6.75" customHeight="1">
      <c r="A17" s="9"/>
      <c r="C17" s="9"/>
      <c r="D17" s="9"/>
      <c r="E17" s="9"/>
      <c r="F17" s="9"/>
      <c r="G17" s="19"/>
      <c r="H17" s="19"/>
      <c r="I17" s="32"/>
      <c r="J17" s="19"/>
      <c r="K17" s="19"/>
      <c r="L17" s="32"/>
    </row>
    <row r="18" spans="1:12" s="14" customFormat="1" ht="11.25">
      <c r="A18" s="14" t="s">
        <v>6</v>
      </c>
      <c r="B18" s="36" t="s">
        <v>62</v>
      </c>
      <c r="C18" s="9"/>
      <c r="D18" s="9"/>
      <c r="E18" s="9"/>
      <c r="F18" s="9"/>
      <c r="G18" s="19">
        <v>1527232</v>
      </c>
      <c r="H18" s="19">
        <v>1730600</v>
      </c>
      <c r="I18" s="32">
        <f t="shared" si="0"/>
        <v>-11.751300127123542</v>
      </c>
      <c r="J18" s="19">
        <v>127888</v>
      </c>
      <c r="K18" s="19">
        <v>140404</v>
      </c>
      <c r="L18" s="32">
        <f t="shared" si="1"/>
        <v>-8.914275946554227</v>
      </c>
    </row>
    <row r="19" spans="1:12" s="14" customFormat="1" ht="12">
      <c r="A19" s="1"/>
      <c r="B19" s="9" t="s">
        <v>14</v>
      </c>
      <c r="C19" s="9"/>
      <c r="D19" s="9" t="s">
        <v>63</v>
      </c>
      <c r="E19" s="9"/>
      <c r="F19" s="9"/>
      <c r="G19" s="19">
        <v>6846</v>
      </c>
      <c r="H19" s="19">
        <v>1095.024</v>
      </c>
      <c r="I19" s="32">
        <f t="shared" si="0"/>
        <v>525.1917766185948</v>
      </c>
      <c r="J19" s="19">
        <v>34211</v>
      </c>
      <c r="K19" s="19">
        <v>36281.598</v>
      </c>
      <c r="L19" s="32">
        <f t="shared" si="1"/>
        <v>-5.707019850669198</v>
      </c>
    </row>
    <row r="20" spans="1:15" s="14" customFormat="1" ht="12">
      <c r="A20" s="1"/>
      <c r="B20" s="9"/>
      <c r="C20" s="9"/>
      <c r="D20" s="9" t="s">
        <v>64</v>
      </c>
      <c r="E20" s="9"/>
      <c r="F20" s="9"/>
      <c r="G20" s="19">
        <v>59</v>
      </c>
      <c r="H20" s="19">
        <v>714.383</v>
      </c>
      <c r="I20" s="32">
        <f t="shared" si="0"/>
        <v>-91.74112485879424</v>
      </c>
      <c r="J20" s="19">
        <v>1614</v>
      </c>
      <c r="K20" s="19">
        <v>1335.311</v>
      </c>
      <c r="L20" s="32">
        <f t="shared" si="1"/>
        <v>20.87071850677485</v>
      </c>
      <c r="M20" s="39"/>
      <c r="O20" s="24"/>
    </row>
    <row r="21" spans="1:12" s="14" customFormat="1" ht="12">
      <c r="A21" s="1"/>
      <c r="B21" s="9"/>
      <c r="C21" s="9"/>
      <c r="D21" s="9" t="s">
        <v>65</v>
      </c>
      <c r="E21" s="9"/>
      <c r="F21" s="9"/>
      <c r="G21" s="19">
        <v>1105</v>
      </c>
      <c r="H21" s="19">
        <v>1174.122</v>
      </c>
      <c r="I21" s="32">
        <f t="shared" si="0"/>
        <v>-5.887122462572037</v>
      </c>
      <c r="J21" s="19">
        <v>71</v>
      </c>
      <c r="K21" s="19">
        <v>2148.027</v>
      </c>
      <c r="L21" s="32">
        <f t="shared" si="1"/>
        <v>-96.69464117536698</v>
      </c>
    </row>
    <row r="22" spans="1:12" s="14" customFormat="1" ht="12">
      <c r="A22" s="1"/>
      <c r="B22" s="9"/>
      <c r="C22" s="9"/>
      <c r="D22" s="9" t="s">
        <v>66</v>
      </c>
      <c r="E22" s="9"/>
      <c r="F22" s="9"/>
      <c r="G22" s="19">
        <v>36</v>
      </c>
      <c r="H22" s="19">
        <v>78.786</v>
      </c>
      <c r="I22" s="32">
        <f t="shared" si="0"/>
        <v>-54.30660269591044</v>
      </c>
      <c r="J22" s="19">
        <v>12</v>
      </c>
      <c r="K22" s="19">
        <v>10.008</v>
      </c>
      <c r="L22" s="32">
        <f t="shared" si="1"/>
        <v>19.90407673860912</v>
      </c>
    </row>
    <row r="23" spans="1:12" s="14" customFormat="1" ht="12">
      <c r="A23" s="1"/>
      <c r="B23" s="9"/>
      <c r="C23" s="9"/>
      <c r="D23" s="9" t="s">
        <v>67</v>
      </c>
      <c r="E23" s="9"/>
      <c r="F23" s="9"/>
      <c r="G23" s="19">
        <v>60</v>
      </c>
      <c r="H23" s="19">
        <v>1860.895</v>
      </c>
      <c r="I23" s="32">
        <f t="shared" si="0"/>
        <v>-96.77574500441992</v>
      </c>
      <c r="J23" s="19">
        <v>3088</v>
      </c>
      <c r="K23" s="19">
        <v>2818.454</v>
      </c>
      <c r="L23" s="32">
        <f t="shared" si="1"/>
        <v>9.563611824070932</v>
      </c>
    </row>
    <row r="24" spans="1:12" s="14" customFormat="1" ht="12">
      <c r="A24" s="1"/>
      <c r="B24" s="9"/>
      <c r="C24" s="9"/>
      <c r="D24" s="9" t="s">
        <v>68</v>
      </c>
      <c r="E24" s="9"/>
      <c r="F24" s="9"/>
      <c r="G24" s="19">
        <v>170</v>
      </c>
      <c r="H24" s="19">
        <v>310.312</v>
      </c>
      <c r="I24" s="32">
        <f>SUM(G24/H24)*100-100</f>
        <v>-45.21642733764727</v>
      </c>
      <c r="J24" s="19">
        <v>3</v>
      </c>
      <c r="K24" s="19">
        <v>16.678</v>
      </c>
      <c r="L24" s="32">
        <f t="shared" si="1"/>
        <v>-82.01223168245593</v>
      </c>
    </row>
    <row r="25" spans="1:12" s="14" customFormat="1" ht="12">
      <c r="A25" s="1"/>
      <c r="B25" s="9"/>
      <c r="C25" s="9"/>
      <c r="D25" s="9" t="s">
        <v>69</v>
      </c>
      <c r="E25" s="9"/>
      <c r="F25" s="9"/>
      <c r="G25" s="19">
        <v>3178</v>
      </c>
      <c r="H25" s="19">
        <v>2385.297</v>
      </c>
      <c r="I25" s="32">
        <f>SUM(G25/H25)*100-100</f>
        <v>33.232884626107364</v>
      </c>
      <c r="J25" s="19">
        <v>31744</v>
      </c>
      <c r="K25" s="19">
        <v>45527.208</v>
      </c>
      <c r="L25" s="32">
        <f>SUM(J25/K25)*100-100</f>
        <v>-30.27466125311264</v>
      </c>
    </row>
    <row r="26" spans="1:12" s="14" customFormat="1" ht="11.25">
      <c r="A26" s="33"/>
      <c r="B26" s="25"/>
      <c r="C26" s="9"/>
      <c r="D26" s="9" t="s">
        <v>70</v>
      </c>
      <c r="E26" s="9"/>
      <c r="F26" s="9"/>
      <c r="G26" s="19">
        <v>3827</v>
      </c>
      <c r="H26" s="19">
        <v>6914.95</v>
      </c>
      <c r="I26" s="32">
        <f aca="true" t="shared" si="2" ref="I26:I78">SUM(G26/H26)*100-100</f>
        <v>-44.656143572983176</v>
      </c>
      <c r="J26" s="19">
        <v>7614</v>
      </c>
      <c r="K26" s="19">
        <v>7255.025</v>
      </c>
      <c r="L26" s="32">
        <f aca="true" t="shared" si="3" ref="L26:L78">SUM(J26/K26)*100-100</f>
        <v>4.94794986922858</v>
      </c>
    </row>
    <row r="27" spans="1:12" s="14" customFormat="1" ht="12">
      <c r="A27" s="1"/>
      <c r="B27" s="9"/>
      <c r="C27" s="9"/>
      <c r="D27" s="9" t="s">
        <v>71</v>
      </c>
      <c r="E27" s="9"/>
      <c r="F27" s="9"/>
      <c r="G27" s="19">
        <v>23934</v>
      </c>
      <c r="H27" s="19">
        <v>20994.448</v>
      </c>
      <c r="I27" s="32">
        <f t="shared" si="2"/>
        <v>14.001568414658962</v>
      </c>
      <c r="J27" s="19">
        <v>263</v>
      </c>
      <c r="K27" s="19">
        <v>580.899</v>
      </c>
      <c r="L27" s="32">
        <f t="shared" si="3"/>
        <v>-54.72534812420059</v>
      </c>
    </row>
    <row r="28" spans="1:12" s="14" customFormat="1" ht="12">
      <c r="A28" s="1"/>
      <c r="C28" s="9"/>
      <c r="D28" s="9" t="s">
        <v>72</v>
      </c>
      <c r="E28" s="9"/>
      <c r="F28" s="9"/>
      <c r="G28" s="19">
        <v>93923</v>
      </c>
      <c r="H28" s="19">
        <v>82777.033</v>
      </c>
      <c r="I28" s="32">
        <f t="shared" si="2"/>
        <v>13.46504772646297</v>
      </c>
      <c r="J28" s="19">
        <v>0</v>
      </c>
      <c r="K28" s="19">
        <v>0</v>
      </c>
      <c r="L28" s="32" t="s">
        <v>268</v>
      </c>
    </row>
    <row r="29" spans="1:12" s="14" customFormat="1" ht="12">
      <c r="A29" s="1"/>
      <c r="B29" s="9"/>
      <c r="C29" s="9"/>
      <c r="D29" s="9" t="s">
        <v>73</v>
      </c>
      <c r="E29" s="9"/>
      <c r="F29" s="9"/>
      <c r="G29" s="19">
        <v>0</v>
      </c>
      <c r="H29" s="19">
        <v>0</v>
      </c>
      <c r="I29" s="32" t="s">
        <v>268</v>
      </c>
      <c r="J29" s="19">
        <v>30</v>
      </c>
      <c r="K29" s="19">
        <v>57.216</v>
      </c>
      <c r="L29" s="32">
        <f t="shared" si="3"/>
        <v>-47.56711409395973</v>
      </c>
    </row>
    <row r="30" spans="1:12" s="14" customFormat="1" ht="12">
      <c r="A30" s="1"/>
      <c r="B30" s="9"/>
      <c r="C30" s="9"/>
      <c r="D30" s="9" t="s">
        <v>74</v>
      </c>
      <c r="E30" s="9"/>
      <c r="F30" s="9"/>
      <c r="G30" s="19">
        <v>1293946</v>
      </c>
      <c r="H30" s="19">
        <v>1526740.808</v>
      </c>
      <c r="I30" s="32">
        <f t="shared" si="2"/>
        <v>-15.247827711172306</v>
      </c>
      <c r="J30" s="19">
        <v>107</v>
      </c>
      <c r="K30" s="19">
        <v>6340.083</v>
      </c>
      <c r="L30" s="32">
        <f t="shared" si="3"/>
        <v>-98.31232493328558</v>
      </c>
    </row>
    <row r="31" spans="1:12" s="14" customFormat="1" ht="12">
      <c r="A31" s="1"/>
      <c r="B31" s="9"/>
      <c r="C31" s="9"/>
      <c r="D31" s="9" t="s">
        <v>75</v>
      </c>
      <c r="E31" s="9"/>
      <c r="F31" s="9"/>
      <c r="G31" s="19">
        <v>13</v>
      </c>
      <c r="H31" s="19">
        <v>19.439</v>
      </c>
      <c r="I31" s="32">
        <f t="shared" si="2"/>
        <v>-33.12413189978909</v>
      </c>
      <c r="J31" s="19">
        <v>0</v>
      </c>
      <c r="K31" s="19">
        <v>0.575</v>
      </c>
      <c r="L31" s="32" t="s">
        <v>268</v>
      </c>
    </row>
    <row r="32" spans="1:12" s="14" customFormat="1" ht="12">
      <c r="A32" s="1"/>
      <c r="B32" s="9"/>
      <c r="C32" s="9"/>
      <c r="D32" s="9" t="s">
        <v>76</v>
      </c>
      <c r="E32" s="9"/>
      <c r="F32" s="9"/>
      <c r="G32" s="19">
        <v>0</v>
      </c>
      <c r="H32" s="19">
        <v>762.44</v>
      </c>
      <c r="I32" s="32">
        <f t="shared" si="2"/>
        <v>-100</v>
      </c>
      <c r="J32" s="19">
        <v>0</v>
      </c>
      <c r="K32" s="19">
        <v>8.394</v>
      </c>
      <c r="L32" s="32" t="s">
        <v>268</v>
      </c>
    </row>
    <row r="33" spans="1:12" s="14" customFormat="1" ht="12">
      <c r="A33" s="1"/>
      <c r="B33" s="9"/>
      <c r="C33" s="9"/>
      <c r="D33" s="9" t="s">
        <v>77</v>
      </c>
      <c r="E33" s="9"/>
      <c r="F33" s="9"/>
      <c r="G33" s="19">
        <v>0</v>
      </c>
      <c r="H33" s="19">
        <v>0</v>
      </c>
      <c r="I33" s="32" t="s">
        <v>268</v>
      </c>
      <c r="J33" s="19">
        <v>0</v>
      </c>
      <c r="K33" s="19">
        <v>0</v>
      </c>
      <c r="L33" s="32" t="s">
        <v>268</v>
      </c>
    </row>
    <row r="34" spans="1:12" s="14" customFormat="1" ht="12">
      <c r="A34" s="1"/>
      <c r="B34" s="9"/>
      <c r="C34" s="9"/>
      <c r="D34" s="9" t="s">
        <v>266</v>
      </c>
      <c r="E34" s="9"/>
      <c r="F34" s="9"/>
      <c r="G34" s="19">
        <v>1</v>
      </c>
      <c r="H34" s="19">
        <v>0</v>
      </c>
      <c r="I34" s="32" t="s">
        <v>268</v>
      </c>
      <c r="J34" s="19">
        <v>0</v>
      </c>
      <c r="K34" s="19">
        <v>0</v>
      </c>
      <c r="L34" s="32" t="s">
        <v>268</v>
      </c>
    </row>
    <row r="35" spans="1:12" s="14" customFormat="1" ht="12">
      <c r="A35" s="1"/>
      <c r="B35" s="9"/>
      <c r="C35" s="9"/>
      <c r="D35" s="9" t="s">
        <v>78</v>
      </c>
      <c r="E35" s="9"/>
      <c r="F35" s="9"/>
      <c r="G35" s="19">
        <v>12823</v>
      </c>
      <c r="H35" s="19">
        <v>13016.204</v>
      </c>
      <c r="I35" s="32">
        <f t="shared" si="2"/>
        <v>-1.4843344495829882</v>
      </c>
      <c r="J35" s="19">
        <v>1421</v>
      </c>
      <c r="K35" s="19">
        <v>1761.45</v>
      </c>
      <c r="L35" s="32">
        <f t="shared" si="3"/>
        <v>-19.327826506571284</v>
      </c>
    </row>
    <row r="36" spans="1:12" s="14" customFormat="1" ht="12">
      <c r="A36" s="1"/>
      <c r="B36" s="9"/>
      <c r="C36" s="9"/>
      <c r="D36" s="9" t="s">
        <v>79</v>
      </c>
      <c r="E36" s="9"/>
      <c r="F36" s="9"/>
      <c r="G36" s="19">
        <v>2466</v>
      </c>
      <c r="H36" s="19">
        <v>815.658</v>
      </c>
      <c r="I36" s="32">
        <f t="shared" si="2"/>
        <v>202.33259527890363</v>
      </c>
      <c r="J36" s="19">
        <v>0</v>
      </c>
      <c r="K36" s="19">
        <v>6.087</v>
      </c>
      <c r="L36" s="32" t="s">
        <v>268</v>
      </c>
    </row>
    <row r="37" spans="1:15" s="14" customFormat="1" ht="12">
      <c r="A37" s="1"/>
      <c r="B37" s="9"/>
      <c r="C37" s="9"/>
      <c r="D37" s="9" t="s">
        <v>80</v>
      </c>
      <c r="E37" s="9"/>
      <c r="F37" s="9"/>
      <c r="G37" s="19">
        <v>2067</v>
      </c>
      <c r="H37" s="19">
        <v>3879.21</v>
      </c>
      <c r="I37" s="32">
        <f t="shared" si="2"/>
        <v>-46.715955052704025</v>
      </c>
      <c r="J37" s="19">
        <v>385</v>
      </c>
      <c r="K37" s="19">
        <v>329.183</v>
      </c>
      <c r="L37" s="32">
        <f t="shared" si="3"/>
        <v>16.956221919114896</v>
      </c>
      <c r="O37" s="24"/>
    </row>
    <row r="38" spans="1:12" s="14" customFormat="1" ht="12">
      <c r="A38" s="1"/>
      <c r="B38" s="9"/>
      <c r="C38" s="9"/>
      <c r="D38" s="9" t="s">
        <v>81</v>
      </c>
      <c r="E38" s="9"/>
      <c r="F38" s="9"/>
      <c r="G38" s="19">
        <v>32707</v>
      </c>
      <c r="H38" s="19">
        <v>28294.006</v>
      </c>
      <c r="I38" s="32">
        <f t="shared" si="2"/>
        <v>15.59692183567077</v>
      </c>
      <c r="J38" s="19">
        <v>2918</v>
      </c>
      <c r="K38" s="19">
        <v>2808.885</v>
      </c>
      <c r="L38" s="32">
        <f t="shared" si="3"/>
        <v>3.8846374985091785</v>
      </c>
    </row>
    <row r="39" spans="1:12" s="14" customFormat="1" ht="12">
      <c r="A39" s="1"/>
      <c r="C39" s="9"/>
      <c r="D39" s="9" t="s">
        <v>82</v>
      </c>
      <c r="E39" s="9"/>
      <c r="F39" s="9"/>
      <c r="G39" s="19">
        <v>23316</v>
      </c>
      <c r="H39" s="19">
        <v>20710.405</v>
      </c>
      <c r="I39" s="32">
        <f t="shared" si="2"/>
        <v>12.581091485173772</v>
      </c>
      <c r="J39" s="19">
        <v>1539</v>
      </c>
      <c r="K39" s="19">
        <v>1120.379</v>
      </c>
      <c r="L39" s="32">
        <f t="shared" si="3"/>
        <v>37.36423121104556</v>
      </c>
    </row>
    <row r="40" spans="1:12" s="14" customFormat="1" ht="12">
      <c r="A40" s="1"/>
      <c r="B40" s="9"/>
      <c r="C40" s="9"/>
      <c r="D40" s="9" t="s">
        <v>83</v>
      </c>
      <c r="E40" s="9"/>
      <c r="F40" s="9"/>
      <c r="G40" s="19">
        <v>1637</v>
      </c>
      <c r="H40" s="19">
        <v>1444.855</v>
      </c>
      <c r="I40" s="32">
        <f t="shared" si="2"/>
        <v>13.298566292119276</v>
      </c>
      <c r="J40" s="19">
        <v>10</v>
      </c>
      <c r="K40" s="19">
        <v>8.546</v>
      </c>
      <c r="L40" s="32">
        <f t="shared" si="3"/>
        <v>17.013807629300274</v>
      </c>
    </row>
    <row r="41" spans="1:12" s="14" customFormat="1" ht="12">
      <c r="A41" s="1"/>
      <c r="B41" s="9"/>
      <c r="C41" s="9"/>
      <c r="D41" s="9" t="s">
        <v>84</v>
      </c>
      <c r="E41" s="9"/>
      <c r="F41" s="9"/>
      <c r="G41" s="19">
        <v>25119</v>
      </c>
      <c r="H41" s="19">
        <v>16611.359</v>
      </c>
      <c r="I41" s="32">
        <f t="shared" si="2"/>
        <v>51.21580359559985</v>
      </c>
      <c r="J41" s="19">
        <v>42859</v>
      </c>
      <c r="K41" s="19">
        <v>31989.912</v>
      </c>
      <c r="L41" s="32">
        <f t="shared" si="3"/>
        <v>33.97661112665767</v>
      </c>
    </row>
    <row r="42" spans="1:12" s="14" customFormat="1" ht="6" customHeight="1">
      <c r="A42" s="1"/>
      <c r="B42" s="9"/>
      <c r="C42" s="9"/>
      <c r="D42" s="9"/>
      <c r="E42" s="9"/>
      <c r="F42" s="9"/>
      <c r="G42" s="19"/>
      <c r="H42" s="19"/>
      <c r="I42" s="32"/>
      <c r="J42" s="19"/>
      <c r="K42" s="19"/>
      <c r="L42" s="32"/>
    </row>
    <row r="43" spans="1:12" s="14" customFormat="1" ht="12">
      <c r="A43" s="1"/>
      <c r="B43" s="36" t="s">
        <v>85</v>
      </c>
      <c r="C43" s="9"/>
      <c r="D43" s="9"/>
      <c r="E43" s="9"/>
      <c r="F43" s="9"/>
      <c r="G43" s="19">
        <v>2217988</v>
      </c>
      <c r="H43" s="19">
        <f>SUM(H44:H74)</f>
        <v>2494359.1659999993</v>
      </c>
      <c r="I43" s="32">
        <f t="shared" si="2"/>
        <v>-11.079846469872791</v>
      </c>
      <c r="J43" s="19">
        <v>1453636</v>
      </c>
      <c r="K43" s="19">
        <v>1581067</v>
      </c>
      <c r="L43" s="32">
        <f t="shared" si="3"/>
        <v>-8.059810242070697</v>
      </c>
    </row>
    <row r="44" spans="1:12" s="14" customFormat="1" ht="12">
      <c r="A44" s="1"/>
      <c r="B44" s="9" t="s">
        <v>6</v>
      </c>
      <c r="C44" s="9"/>
      <c r="D44" s="9" t="s">
        <v>86</v>
      </c>
      <c r="E44" s="9"/>
      <c r="F44" s="9"/>
      <c r="G44" s="19">
        <v>29510</v>
      </c>
      <c r="H44" s="19">
        <v>27877.431</v>
      </c>
      <c r="I44" s="32">
        <f t="shared" si="2"/>
        <v>5.856239048712908</v>
      </c>
      <c r="J44" s="19">
        <v>451</v>
      </c>
      <c r="K44" s="19">
        <v>1059.212</v>
      </c>
      <c r="L44" s="32">
        <f t="shared" si="3"/>
        <v>-57.42117725252358</v>
      </c>
    </row>
    <row r="45" spans="1:12" s="14" customFormat="1" ht="12">
      <c r="A45" s="1"/>
      <c r="B45" s="9"/>
      <c r="C45" s="9"/>
      <c r="D45" s="9" t="s">
        <v>87</v>
      </c>
      <c r="E45" s="9"/>
      <c r="F45" s="9"/>
      <c r="G45" s="19">
        <v>253</v>
      </c>
      <c r="H45" s="19">
        <v>793.941</v>
      </c>
      <c r="I45" s="32">
        <f t="shared" si="2"/>
        <v>-68.13365224871873</v>
      </c>
      <c r="J45" s="19">
        <v>136</v>
      </c>
      <c r="K45" s="19">
        <v>43.818</v>
      </c>
      <c r="L45" s="32">
        <f t="shared" si="3"/>
        <v>210.37473184536037</v>
      </c>
    </row>
    <row r="46" spans="1:12" s="14" customFormat="1" ht="12">
      <c r="A46" s="1"/>
      <c r="B46" s="9"/>
      <c r="C46" s="9"/>
      <c r="D46" s="9" t="s">
        <v>88</v>
      </c>
      <c r="E46" s="9"/>
      <c r="F46" s="9"/>
      <c r="G46" s="19">
        <v>3469</v>
      </c>
      <c r="H46" s="19">
        <v>2805.654</v>
      </c>
      <c r="I46" s="32">
        <f t="shared" si="2"/>
        <v>23.643186223247767</v>
      </c>
      <c r="J46" s="19">
        <v>39</v>
      </c>
      <c r="K46" s="19">
        <v>12.166</v>
      </c>
      <c r="L46" s="32">
        <f t="shared" si="3"/>
        <v>220.56551043892813</v>
      </c>
    </row>
    <row r="47" spans="1:12" s="14" customFormat="1" ht="12">
      <c r="A47" s="1"/>
      <c r="B47" s="9"/>
      <c r="C47" s="9"/>
      <c r="D47" s="9" t="s">
        <v>89</v>
      </c>
      <c r="E47" s="9"/>
      <c r="F47" s="9"/>
      <c r="G47" s="19">
        <v>636</v>
      </c>
      <c r="H47" s="19">
        <v>715.273</v>
      </c>
      <c r="I47" s="32">
        <f t="shared" si="2"/>
        <v>-11.08290121394208</v>
      </c>
      <c r="J47" s="19">
        <v>193</v>
      </c>
      <c r="K47" s="19">
        <v>36.57</v>
      </c>
      <c r="L47" s="32">
        <f t="shared" si="3"/>
        <v>427.7549904293136</v>
      </c>
    </row>
    <row r="48" spans="1:12" s="14" customFormat="1" ht="12">
      <c r="A48" s="1"/>
      <c r="B48" s="9"/>
      <c r="C48" s="9"/>
      <c r="D48" s="9" t="s">
        <v>90</v>
      </c>
      <c r="E48" s="9"/>
      <c r="F48" s="9"/>
      <c r="G48" s="19">
        <v>202</v>
      </c>
      <c r="H48" s="19">
        <v>307.686</v>
      </c>
      <c r="I48" s="32">
        <f t="shared" si="2"/>
        <v>-34.348654147410016</v>
      </c>
      <c r="J48" s="19">
        <v>1</v>
      </c>
      <c r="K48" s="19">
        <v>4.384</v>
      </c>
      <c r="L48" s="32">
        <f t="shared" si="3"/>
        <v>-77.18978102189782</v>
      </c>
    </row>
    <row r="49" spans="1:12" s="14" customFormat="1" ht="12">
      <c r="A49" s="1"/>
      <c r="B49" s="9"/>
      <c r="C49" s="9"/>
      <c r="D49" s="9" t="s">
        <v>91</v>
      </c>
      <c r="E49" s="9"/>
      <c r="F49" s="9"/>
      <c r="G49" s="19">
        <v>77761</v>
      </c>
      <c r="H49" s="19">
        <v>71358.675</v>
      </c>
      <c r="I49" s="32">
        <f t="shared" si="2"/>
        <v>8.972034584442596</v>
      </c>
      <c r="J49" s="19">
        <v>16180</v>
      </c>
      <c r="K49" s="19">
        <v>24778.539</v>
      </c>
      <c r="L49" s="32">
        <f t="shared" si="3"/>
        <v>-34.70155766649519</v>
      </c>
    </row>
    <row r="50" spans="1:12" s="14" customFormat="1" ht="12">
      <c r="A50" s="1"/>
      <c r="B50" s="9"/>
      <c r="C50" s="9"/>
      <c r="D50" s="9" t="s">
        <v>92</v>
      </c>
      <c r="E50" s="9"/>
      <c r="F50" s="9"/>
      <c r="G50" s="19">
        <v>327686</v>
      </c>
      <c r="H50" s="19">
        <v>247975.323</v>
      </c>
      <c r="I50" s="32">
        <f t="shared" si="2"/>
        <v>32.144600533497425</v>
      </c>
      <c r="J50" s="19">
        <v>17881</v>
      </c>
      <c r="K50" s="19">
        <v>18590.959</v>
      </c>
      <c r="L50" s="32">
        <f t="shared" si="3"/>
        <v>-3.8188401147030646</v>
      </c>
    </row>
    <row r="51" spans="1:12" s="14" customFormat="1" ht="12">
      <c r="A51" s="1"/>
      <c r="C51" s="9"/>
      <c r="D51" s="9" t="s">
        <v>93</v>
      </c>
      <c r="E51" s="9"/>
      <c r="F51" s="9"/>
      <c r="G51" s="19">
        <v>11685</v>
      </c>
      <c r="H51" s="19">
        <v>11407.868</v>
      </c>
      <c r="I51" s="32">
        <f t="shared" si="2"/>
        <v>2.4293058089381816</v>
      </c>
      <c r="J51" s="19">
        <v>31051</v>
      </c>
      <c r="K51" s="19">
        <v>23718.617</v>
      </c>
      <c r="L51" s="32">
        <f t="shared" si="3"/>
        <v>30.914041067402877</v>
      </c>
    </row>
    <row r="52" spans="1:12" s="14" customFormat="1" ht="12">
      <c r="A52" s="1"/>
      <c r="B52" s="9"/>
      <c r="C52" s="9"/>
      <c r="D52" s="9" t="s">
        <v>94</v>
      </c>
      <c r="E52" s="9"/>
      <c r="F52" s="9"/>
      <c r="G52" s="19">
        <v>1704</v>
      </c>
      <c r="H52" s="19">
        <v>98.648</v>
      </c>
      <c r="I52" s="32" t="s">
        <v>268</v>
      </c>
      <c r="J52" s="19">
        <v>17196</v>
      </c>
      <c r="K52" s="19">
        <v>15524.598</v>
      </c>
      <c r="L52" s="32">
        <f t="shared" si="3"/>
        <v>10.766153171888888</v>
      </c>
    </row>
    <row r="53" spans="1:12" s="14" customFormat="1" ht="12">
      <c r="A53" s="1"/>
      <c r="B53" s="9"/>
      <c r="C53" s="9"/>
      <c r="D53" s="9" t="s">
        <v>95</v>
      </c>
      <c r="E53" s="9"/>
      <c r="F53" s="9"/>
      <c r="G53" s="19">
        <v>27121</v>
      </c>
      <c r="H53" s="19">
        <v>29394.52</v>
      </c>
      <c r="I53" s="32">
        <f t="shared" si="2"/>
        <v>-7.734502893736661</v>
      </c>
      <c r="J53" s="19">
        <v>57209</v>
      </c>
      <c r="K53" s="19">
        <v>38226.153</v>
      </c>
      <c r="L53" s="32">
        <f t="shared" si="3"/>
        <v>49.65931832062725</v>
      </c>
    </row>
    <row r="54" spans="1:12" s="14" customFormat="1" ht="12">
      <c r="A54" s="1"/>
      <c r="B54" s="9"/>
      <c r="C54" s="9"/>
      <c r="D54" s="9" t="s">
        <v>96</v>
      </c>
      <c r="E54" s="9"/>
      <c r="F54" s="9"/>
      <c r="G54" s="19">
        <v>15321</v>
      </c>
      <c r="H54" s="19">
        <v>9113.258</v>
      </c>
      <c r="I54" s="32">
        <f t="shared" si="2"/>
        <v>68.11770280178615</v>
      </c>
      <c r="J54" s="19">
        <v>0</v>
      </c>
      <c r="K54" s="19">
        <v>0</v>
      </c>
      <c r="L54" s="32" t="s">
        <v>268</v>
      </c>
    </row>
    <row r="55" spans="1:12" s="14" customFormat="1" ht="12">
      <c r="A55" s="1"/>
      <c r="B55" s="9"/>
      <c r="C55" s="9"/>
      <c r="D55" s="9" t="s">
        <v>97</v>
      </c>
      <c r="E55" s="9"/>
      <c r="F55" s="9"/>
      <c r="G55" s="19">
        <v>12530</v>
      </c>
      <c r="H55" s="19">
        <v>12610.915</v>
      </c>
      <c r="I55" s="32">
        <f t="shared" si="2"/>
        <v>-0.6416267178075543</v>
      </c>
      <c r="J55" s="19">
        <v>31197</v>
      </c>
      <c r="K55" s="19">
        <v>37638.149</v>
      </c>
      <c r="L55" s="32">
        <f t="shared" si="3"/>
        <v>-17.11335220018391</v>
      </c>
    </row>
    <row r="56" spans="1:12" s="14" customFormat="1" ht="12">
      <c r="A56" s="1"/>
      <c r="B56" s="9"/>
      <c r="C56" s="9"/>
      <c r="D56" s="9" t="s">
        <v>98</v>
      </c>
      <c r="E56" s="9"/>
      <c r="F56" s="9"/>
      <c r="G56" s="19">
        <v>17</v>
      </c>
      <c r="H56" s="19">
        <v>68.097</v>
      </c>
      <c r="I56" s="32">
        <f t="shared" si="2"/>
        <v>-75.03561096670924</v>
      </c>
      <c r="J56" s="19">
        <v>0</v>
      </c>
      <c r="K56" s="19">
        <v>6.387</v>
      </c>
      <c r="L56" s="32">
        <f t="shared" si="3"/>
        <v>-100</v>
      </c>
    </row>
    <row r="57" spans="1:12" s="14" customFormat="1" ht="12">
      <c r="A57" s="1"/>
      <c r="B57" s="9"/>
      <c r="C57" s="9"/>
      <c r="D57" s="9" t="s">
        <v>99</v>
      </c>
      <c r="E57" s="9"/>
      <c r="F57" s="9"/>
      <c r="G57" s="19">
        <v>580</v>
      </c>
      <c r="H57" s="19">
        <v>225.954</v>
      </c>
      <c r="I57" s="32">
        <f t="shared" si="2"/>
        <v>156.68941465962098</v>
      </c>
      <c r="J57" s="19">
        <v>164</v>
      </c>
      <c r="K57" s="19">
        <v>15.804</v>
      </c>
      <c r="L57" s="32">
        <f t="shared" si="3"/>
        <v>937.7119716527461</v>
      </c>
    </row>
    <row r="58" spans="1:12" s="14" customFormat="1" ht="12">
      <c r="A58" s="1"/>
      <c r="B58" s="9"/>
      <c r="C58" s="9"/>
      <c r="D58" s="9" t="s">
        <v>100</v>
      </c>
      <c r="E58" s="9"/>
      <c r="F58" s="9"/>
      <c r="G58" s="19">
        <v>82529</v>
      </c>
      <c r="H58" s="19">
        <v>56344.736</v>
      </c>
      <c r="I58" s="32">
        <f t="shared" si="2"/>
        <v>46.47153551309569</v>
      </c>
      <c r="J58" s="19">
        <v>63614</v>
      </c>
      <c r="K58" s="19">
        <v>41117.412</v>
      </c>
      <c r="L58" s="32">
        <f t="shared" si="3"/>
        <v>54.71304468287062</v>
      </c>
    </row>
    <row r="59" spans="1:12" s="14" customFormat="1" ht="12">
      <c r="A59" s="1"/>
      <c r="B59" s="9"/>
      <c r="C59" s="9"/>
      <c r="D59" s="9" t="s">
        <v>101</v>
      </c>
      <c r="E59" s="9"/>
      <c r="F59" s="9"/>
      <c r="G59" s="19">
        <v>103644</v>
      </c>
      <c r="H59" s="19">
        <v>99102.358</v>
      </c>
      <c r="I59" s="32">
        <f t="shared" si="2"/>
        <v>4.582778948609871</v>
      </c>
      <c r="J59" s="19">
        <v>151062</v>
      </c>
      <c r="K59" s="19">
        <v>108841.171</v>
      </c>
      <c r="L59" s="32">
        <f t="shared" si="3"/>
        <v>38.79123002085305</v>
      </c>
    </row>
    <row r="60" spans="1:12" s="14" customFormat="1" ht="12">
      <c r="A60" s="1"/>
      <c r="B60" s="9"/>
      <c r="C60" s="9"/>
      <c r="D60" s="9" t="s">
        <v>102</v>
      </c>
      <c r="E60" s="9"/>
      <c r="F60" s="9"/>
      <c r="G60" s="19">
        <v>4120</v>
      </c>
      <c r="H60" s="19">
        <v>3893.647</v>
      </c>
      <c r="I60" s="32">
        <f t="shared" si="2"/>
        <v>5.813392944969081</v>
      </c>
      <c r="J60" s="19">
        <v>15966</v>
      </c>
      <c r="K60" s="19">
        <v>10150.061</v>
      </c>
      <c r="L60" s="32">
        <f t="shared" si="3"/>
        <v>57.29954726380461</v>
      </c>
    </row>
    <row r="61" spans="2:12" ht="12">
      <c r="B61" s="14"/>
      <c r="C61" s="9"/>
      <c r="D61" s="9" t="s">
        <v>103</v>
      </c>
      <c r="E61" s="9"/>
      <c r="F61" s="9"/>
      <c r="G61" s="19">
        <v>331</v>
      </c>
      <c r="H61" s="19">
        <v>201.731</v>
      </c>
      <c r="I61" s="32">
        <f t="shared" si="2"/>
        <v>64.07988856447449</v>
      </c>
      <c r="J61" s="19">
        <v>149</v>
      </c>
      <c r="K61" s="19">
        <v>0</v>
      </c>
      <c r="L61" s="32" t="s">
        <v>268</v>
      </c>
    </row>
    <row r="62" spans="2:12" ht="12">
      <c r="B62" s="9"/>
      <c r="C62" s="9"/>
      <c r="D62" s="9" t="s">
        <v>104</v>
      </c>
      <c r="E62" s="9"/>
      <c r="F62" s="9"/>
      <c r="G62" s="19">
        <v>7547</v>
      </c>
      <c r="H62" s="19">
        <v>1012.624</v>
      </c>
      <c r="I62" s="32">
        <f t="shared" si="2"/>
        <v>645.2914408507007</v>
      </c>
      <c r="J62" s="19">
        <v>76</v>
      </c>
      <c r="K62" s="19">
        <v>439.512</v>
      </c>
      <c r="L62" s="32">
        <f t="shared" si="3"/>
        <v>-82.7080944320064</v>
      </c>
    </row>
    <row r="63" spans="2:12" ht="12">
      <c r="B63" s="9"/>
      <c r="C63" s="9"/>
      <c r="D63" s="9" t="s">
        <v>105</v>
      </c>
      <c r="E63" s="9"/>
      <c r="F63" s="9"/>
      <c r="G63" s="19">
        <v>2105</v>
      </c>
      <c r="H63" s="19">
        <v>2192.685</v>
      </c>
      <c r="I63" s="32">
        <f t="shared" si="2"/>
        <v>-3.9989784214330797</v>
      </c>
      <c r="J63" s="19">
        <v>8308</v>
      </c>
      <c r="K63" s="19">
        <v>5165.994</v>
      </c>
      <c r="L63" s="32">
        <f t="shared" si="3"/>
        <v>60.820937848553456</v>
      </c>
    </row>
    <row r="64" spans="2:12" ht="12">
      <c r="B64" s="9"/>
      <c r="C64" s="9"/>
      <c r="D64" s="9" t="s">
        <v>106</v>
      </c>
      <c r="E64" s="9"/>
      <c r="F64" s="9"/>
      <c r="G64" s="19">
        <v>145</v>
      </c>
      <c r="H64" s="19">
        <v>1502.987</v>
      </c>
      <c r="I64" s="32">
        <f t="shared" si="2"/>
        <v>-90.35254463278791</v>
      </c>
      <c r="J64" s="19">
        <v>181</v>
      </c>
      <c r="K64" s="19">
        <v>44.332</v>
      </c>
      <c r="L64" s="32">
        <f t="shared" si="3"/>
        <v>308.28295587837226</v>
      </c>
    </row>
    <row r="65" spans="2:12" ht="12">
      <c r="B65" s="9"/>
      <c r="C65" s="9"/>
      <c r="D65" s="9" t="s">
        <v>107</v>
      </c>
      <c r="E65" s="9"/>
      <c r="F65" s="9"/>
      <c r="G65" s="19">
        <v>20641</v>
      </c>
      <c r="H65" s="19">
        <v>13884.5</v>
      </c>
      <c r="I65" s="32">
        <f t="shared" si="2"/>
        <v>48.66217724801035</v>
      </c>
      <c r="J65" s="19">
        <v>4025</v>
      </c>
      <c r="K65" s="19">
        <v>4936.514</v>
      </c>
      <c r="L65" s="32">
        <f t="shared" si="3"/>
        <v>-18.464730374511248</v>
      </c>
    </row>
    <row r="66" spans="2:12" ht="12">
      <c r="B66" s="9"/>
      <c r="C66" s="9"/>
      <c r="D66" s="9" t="s">
        <v>108</v>
      </c>
      <c r="E66" s="9"/>
      <c r="F66" s="9"/>
      <c r="G66" s="19">
        <v>49883</v>
      </c>
      <c r="H66" s="19">
        <v>34002.27</v>
      </c>
      <c r="I66" s="32">
        <f t="shared" si="2"/>
        <v>46.704911172107046</v>
      </c>
      <c r="J66" s="19">
        <v>12972</v>
      </c>
      <c r="K66" s="19">
        <v>12684.348</v>
      </c>
      <c r="L66" s="32">
        <f t="shared" si="3"/>
        <v>2.267771272122147</v>
      </c>
    </row>
    <row r="67" spans="2:12" ht="12">
      <c r="B67" s="9"/>
      <c r="C67" s="9"/>
      <c r="D67" s="9" t="s">
        <v>109</v>
      </c>
      <c r="E67" s="9"/>
      <c r="F67" s="9"/>
      <c r="G67" s="19">
        <v>98</v>
      </c>
      <c r="H67" s="19">
        <v>196.127</v>
      </c>
      <c r="I67" s="32">
        <f t="shared" si="2"/>
        <v>-50.032376980222004</v>
      </c>
      <c r="J67" s="19">
        <v>0</v>
      </c>
      <c r="K67" s="19">
        <v>0</v>
      </c>
      <c r="L67" s="32" t="s">
        <v>268</v>
      </c>
    </row>
    <row r="68" spans="2:12" ht="12">
      <c r="B68" s="9"/>
      <c r="C68" s="9"/>
      <c r="D68" s="9" t="s">
        <v>110</v>
      </c>
      <c r="E68" s="9"/>
      <c r="F68" s="9"/>
      <c r="G68" s="19">
        <v>3227</v>
      </c>
      <c r="H68" s="19">
        <v>7307.061</v>
      </c>
      <c r="I68" s="32">
        <f t="shared" si="2"/>
        <v>-55.83723743376441</v>
      </c>
      <c r="J68" s="19">
        <v>16262</v>
      </c>
      <c r="K68" s="19">
        <v>15202.372</v>
      </c>
      <c r="L68" s="32">
        <f t="shared" si="3"/>
        <v>6.970149131990723</v>
      </c>
    </row>
    <row r="69" spans="2:12" ht="12">
      <c r="B69" s="9"/>
      <c r="C69" s="9"/>
      <c r="D69" s="9" t="s">
        <v>111</v>
      </c>
      <c r="E69" s="9"/>
      <c r="F69" s="9"/>
      <c r="G69" s="19">
        <v>1023914</v>
      </c>
      <c r="H69" s="19">
        <v>1538245.89</v>
      </c>
      <c r="I69" s="32">
        <f t="shared" si="2"/>
        <v>-33.43625966067101</v>
      </c>
      <c r="J69" s="19">
        <v>461087</v>
      </c>
      <c r="K69" s="19">
        <v>503026.469</v>
      </c>
      <c r="L69" s="32">
        <f t="shared" si="3"/>
        <v>-8.337427866047335</v>
      </c>
    </row>
    <row r="70" spans="2:12" ht="12">
      <c r="B70" s="9"/>
      <c r="C70" s="9"/>
      <c r="D70" s="9" t="s">
        <v>112</v>
      </c>
      <c r="E70" s="9"/>
      <c r="F70" s="9"/>
      <c r="G70" s="19">
        <v>440</v>
      </c>
      <c r="H70" s="19">
        <v>5044.349</v>
      </c>
      <c r="I70" s="32">
        <f t="shared" si="2"/>
        <v>-91.27736800130205</v>
      </c>
      <c r="J70" s="19">
        <v>267817</v>
      </c>
      <c r="K70" s="19">
        <v>298223.333</v>
      </c>
      <c r="L70" s="32">
        <f t="shared" si="3"/>
        <v>-10.195826293712557</v>
      </c>
    </row>
    <row r="71" spans="2:12" ht="12">
      <c r="B71" s="14"/>
      <c r="C71" s="9"/>
      <c r="D71" s="9" t="s">
        <v>113</v>
      </c>
      <c r="E71" s="9"/>
      <c r="F71" s="9"/>
      <c r="G71" s="19">
        <v>78855</v>
      </c>
      <c r="H71" s="19">
        <v>72836.616</v>
      </c>
      <c r="I71" s="32">
        <f t="shared" si="2"/>
        <v>8.262855045325026</v>
      </c>
      <c r="J71" s="19">
        <v>77974</v>
      </c>
      <c r="K71" s="19">
        <v>72346.552</v>
      </c>
      <c r="L71" s="32">
        <f t="shared" si="3"/>
        <v>7.7784605408700145</v>
      </c>
    </row>
    <row r="72" spans="2:12" ht="12">
      <c r="B72" s="9"/>
      <c r="C72" s="9"/>
      <c r="D72" s="9" t="s">
        <v>114</v>
      </c>
      <c r="E72" s="9"/>
      <c r="F72" s="9"/>
      <c r="G72" s="19">
        <v>73751</v>
      </c>
      <c r="H72" s="19">
        <v>50094.059</v>
      </c>
      <c r="I72" s="32">
        <f t="shared" si="2"/>
        <v>47.22504319324571</v>
      </c>
      <c r="J72" s="19">
        <v>137575</v>
      </c>
      <c r="K72" s="19">
        <v>161642.987</v>
      </c>
      <c r="L72" s="32">
        <f t="shared" si="3"/>
        <v>-14.88959555047073</v>
      </c>
    </row>
    <row r="73" spans="2:12" ht="12">
      <c r="B73" s="9"/>
      <c r="C73" s="9"/>
      <c r="D73" s="9" t="s">
        <v>115</v>
      </c>
      <c r="E73" s="9"/>
      <c r="F73" s="9"/>
      <c r="G73" s="19">
        <v>19</v>
      </c>
      <c r="H73" s="19">
        <v>23.844</v>
      </c>
      <c r="I73" s="32">
        <f t="shared" si="2"/>
        <v>-20.315383324945486</v>
      </c>
      <c r="J73" s="19">
        <v>1121</v>
      </c>
      <c r="K73" s="19">
        <v>15429.184</v>
      </c>
      <c r="L73" s="32">
        <f t="shared" si="3"/>
        <v>-92.73454772462367</v>
      </c>
    </row>
    <row r="74" spans="2:12" ht="12">
      <c r="B74" s="9"/>
      <c r="C74" s="9"/>
      <c r="D74" s="9" t="s">
        <v>116</v>
      </c>
      <c r="E74" s="9"/>
      <c r="F74" s="9"/>
      <c r="G74" s="19">
        <v>258265</v>
      </c>
      <c r="H74" s="19">
        <v>193720.439</v>
      </c>
      <c r="I74" s="32">
        <f t="shared" si="2"/>
        <v>33.3184052922779</v>
      </c>
      <c r="J74" s="19">
        <v>63751</v>
      </c>
      <c r="K74" s="19">
        <v>172161.655</v>
      </c>
      <c r="L74" s="32">
        <f t="shared" si="3"/>
        <v>-62.97026768242905</v>
      </c>
    </row>
    <row r="75" spans="2:12" ht="6" customHeight="1">
      <c r="B75" s="9"/>
      <c r="C75" s="9"/>
      <c r="D75" s="9"/>
      <c r="E75" s="9"/>
      <c r="F75" s="9"/>
      <c r="G75" s="19"/>
      <c r="H75" s="19"/>
      <c r="I75" s="32"/>
      <c r="J75" s="19"/>
      <c r="K75" s="19"/>
      <c r="L75" s="32"/>
    </row>
    <row r="76" spans="2:12" ht="12">
      <c r="B76" s="36" t="s">
        <v>117</v>
      </c>
      <c r="C76" s="9"/>
      <c r="D76" s="9"/>
      <c r="E76" s="9"/>
      <c r="F76" s="9"/>
      <c r="G76" s="19">
        <f>'Seite 2'!G77+'Seite 3'!G34</f>
        <v>12855097</v>
      </c>
      <c r="H76" s="19">
        <f>H77+'Seite 3'!H34</f>
        <v>14102995.264</v>
      </c>
      <c r="I76" s="32">
        <f t="shared" si="2"/>
        <v>-8.848462618330771</v>
      </c>
      <c r="J76" s="19">
        <f>'Seite 2'!J77+'Seite 3'!J34</f>
        <v>13187234</v>
      </c>
      <c r="K76" s="19">
        <f>K77+'Seite 3'!K34</f>
        <v>13593818.498000002</v>
      </c>
      <c r="L76" s="32">
        <f t="shared" si="3"/>
        <v>-2.9909513508645063</v>
      </c>
    </row>
    <row r="77" spans="2:12" ht="12">
      <c r="B77" s="9" t="s">
        <v>233</v>
      </c>
      <c r="C77" s="9"/>
      <c r="D77" s="9"/>
      <c r="E77" s="9"/>
      <c r="F77" s="9"/>
      <c r="G77" s="19">
        <v>2664664</v>
      </c>
      <c r="H77" s="19">
        <v>2316306</v>
      </c>
      <c r="I77" s="32">
        <f t="shared" si="2"/>
        <v>15.03937735342393</v>
      </c>
      <c r="J77" s="19">
        <v>1939347</v>
      </c>
      <c r="K77" s="19">
        <v>1677225</v>
      </c>
      <c r="L77" s="32">
        <f t="shared" si="3"/>
        <v>15.628314626838986</v>
      </c>
    </row>
    <row r="78" spans="2:12" ht="12">
      <c r="B78" s="25" t="s">
        <v>6</v>
      </c>
      <c r="C78" s="9"/>
      <c r="D78" s="9" t="s">
        <v>118</v>
      </c>
      <c r="E78" s="9"/>
      <c r="F78" s="9"/>
      <c r="G78" s="19">
        <v>3599</v>
      </c>
      <c r="H78" s="19">
        <v>4416.043</v>
      </c>
      <c r="I78" s="32">
        <f t="shared" si="2"/>
        <v>-18.501699372039624</v>
      </c>
      <c r="J78" s="19">
        <v>1129</v>
      </c>
      <c r="K78" s="19">
        <v>891</v>
      </c>
      <c r="L78" s="32">
        <f t="shared" si="3"/>
        <v>26.71156004489336</v>
      </c>
    </row>
    <row r="79" spans="2:12" ht="12">
      <c r="B79" s="25"/>
      <c r="C79" s="9"/>
      <c r="D79" s="9"/>
      <c r="E79" s="9"/>
      <c r="F79" s="9"/>
      <c r="G79" s="37"/>
      <c r="H79" s="37"/>
      <c r="I79" s="20"/>
      <c r="J79" s="37"/>
      <c r="K79" s="37"/>
      <c r="L79" s="20"/>
    </row>
    <row r="80" spans="2:12" ht="12">
      <c r="B80" s="25"/>
      <c r="C80" s="9"/>
      <c r="D80" s="9"/>
      <c r="E80" s="9"/>
      <c r="F80" s="9"/>
      <c r="G80" s="37"/>
      <c r="H80" s="37"/>
      <c r="I80" s="20"/>
      <c r="J80" s="37"/>
      <c r="K80" s="37"/>
      <c r="L80" s="20"/>
    </row>
    <row r="81" spans="1:12" ht="12.75">
      <c r="A81" s="38">
        <v>2</v>
      </c>
      <c r="B81" s="30"/>
      <c r="C81" s="30"/>
      <c r="D81" s="29"/>
      <c r="E81" s="31"/>
      <c r="F81" s="31"/>
      <c r="G81" s="32"/>
      <c r="H81" s="31"/>
      <c r="I81" s="31"/>
      <c r="J81" s="32"/>
      <c r="K81" s="28"/>
      <c r="L81" s="28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6.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6.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6.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ht="16.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1:12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1:12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1:12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1:12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1:12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1:12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1:12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1:12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1:12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1:12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1:12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1:12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1:12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1:12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1:12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1:12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1:12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1:12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1:12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1:12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1:12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1:12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1:12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1:12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1:12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1:12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1:12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1:12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1:12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1:12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1:12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1:12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1:12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1:12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1:12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1:12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1:12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1:12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1:12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1:12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1:12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1:12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1:12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1:12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1:12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1:12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1:12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1:12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2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1:12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1:12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1:12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1:12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1:12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1:12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1:12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1:12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1:12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1:12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1:12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1:12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1:12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1:12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1:12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1:12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1:12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1:12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1:12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1:12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1:12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1:12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1:12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1:12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1:12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1:12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1:12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1:12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1:12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1:12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1:12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1:12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1:12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1:12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1:12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1:12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1:12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1:12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1:12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1:12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1:12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1:12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1:12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2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12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1:12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1:12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1:12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1:12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1:12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1:12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1:12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1:12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1:12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1:12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1:12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1:12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1:12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1:12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1:12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1:12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1:12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1:12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1:12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1:12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1:12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1:12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1:12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1:12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1:12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1:12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1:12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1:12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1:12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1:12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1:12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1:12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1:12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1:12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1:12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1:12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1:12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1:12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1:12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1:12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1:12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1:12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1:12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1:12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1:12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1:12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1:12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1:12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1:12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1:12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1:12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1:12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1:12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1:12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1:12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1:12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1:12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1:12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1:12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1:12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1:12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1:12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1:12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1:12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1:12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1:12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1:12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1:12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1:12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1:12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1:12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1:12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1:12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1:12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1:12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1:12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1:12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1:12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ht="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ht="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ht="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ht="1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28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0" width="8.7109375" style="1" customWidth="1"/>
    <col min="11" max="11" width="9.00390625" style="1" customWidth="1"/>
    <col min="12" max="12" width="13.00390625" style="1" customWidth="1"/>
    <col min="13" max="16384" width="11.421875" style="1" customWidth="1"/>
  </cols>
  <sheetData>
    <row r="2" spans="1:12" ht="14.25">
      <c r="A2" s="3"/>
      <c r="B2" s="3"/>
      <c r="C2" s="4"/>
      <c r="D2" s="4"/>
      <c r="E2" s="4"/>
      <c r="F2" s="4"/>
      <c r="G2" s="103" t="s">
        <v>216</v>
      </c>
      <c r="H2" s="104"/>
      <c r="I2" s="105"/>
      <c r="J2" s="103" t="s">
        <v>217</v>
      </c>
      <c r="K2" s="104"/>
      <c r="L2" s="104"/>
    </row>
    <row r="3" spans="1:12" ht="12" customHeight="1">
      <c r="A3" s="5"/>
      <c r="B3" s="5"/>
      <c r="C3" s="5"/>
      <c r="D3" s="5"/>
      <c r="E3" s="5"/>
      <c r="F3" s="6"/>
      <c r="G3" s="108">
        <v>2007</v>
      </c>
      <c r="H3" s="106">
        <v>2006</v>
      </c>
      <c r="I3" s="7" t="s">
        <v>0</v>
      </c>
      <c r="J3" s="106">
        <v>2007</v>
      </c>
      <c r="K3" s="106">
        <v>2006</v>
      </c>
      <c r="L3" s="7" t="s">
        <v>0</v>
      </c>
    </row>
    <row r="4" spans="1:18" ht="12" customHeight="1">
      <c r="A4" s="5"/>
      <c r="B4" s="5"/>
      <c r="C4" s="5"/>
      <c r="D4" s="5"/>
      <c r="E4" s="5"/>
      <c r="F4" s="6"/>
      <c r="G4" s="109"/>
      <c r="H4" s="107"/>
      <c r="I4" s="8" t="s">
        <v>236</v>
      </c>
      <c r="J4" s="107"/>
      <c r="K4" s="107"/>
      <c r="L4" s="8" t="s">
        <v>236</v>
      </c>
      <c r="Q4" s="9"/>
      <c r="R4" s="9"/>
    </row>
    <row r="5" spans="1:18" ht="12">
      <c r="A5" s="10"/>
      <c r="B5" s="10"/>
      <c r="C5" s="10"/>
      <c r="D5" s="11"/>
      <c r="E5" s="10"/>
      <c r="F5" s="12"/>
      <c r="G5" s="100" t="s">
        <v>1</v>
      </c>
      <c r="H5" s="101"/>
      <c r="I5" s="13" t="s">
        <v>2</v>
      </c>
      <c r="J5" s="102" t="s">
        <v>3</v>
      </c>
      <c r="K5" s="101"/>
      <c r="L5" s="13" t="s">
        <v>2</v>
      </c>
      <c r="Q5" s="9" t="s">
        <v>4</v>
      </c>
      <c r="R5" s="14"/>
    </row>
    <row r="6" spans="1:12" s="18" customFormat="1" ht="9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7"/>
    </row>
    <row r="7" spans="1:12" s="14" customFormat="1" ht="12">
      <c r="A7" s="33"/>
      <c r="B7" s="25" t="s">
        <v>232</v>
      </c>
      <c r="C7" s="9"/>
      <c r="D7" s="9"/>
      <c r="E7" s="9"/>
      <c r="F7" s="9"/>
      <c r="G7" s="19"/>
      <c r="H7" s="19"/>
      <c r="I7" s="20"/>
      <c r="J7" s="19"/>
      <c r="K7" s="19"/>
      <c r="L7" s="20"/>
    </row>
    <row r="8" spans="1:12" s="14" customFormat="1" ht="12">
      <c r="A8" s="1"/>
      <c r="B8" s="9"/>
      <c r="C8" s="9"/>
      <c r="D8" s="9" t="s">
        <v>119</v>
      </c>
      <c r="E8" s="9"/>
      <c r="F8" s="9"/>
      <c r="G8" s="19">
        <v>6364</v>
      </c>
      <c r="H8" s="19">
        <v>5658.823</v>
      </c>
      <c r="I8" s="32">
        <f aca="true" t="shared" si="0" ref="I8:I13">SUM(G8/H8)*100-100</f>
        <v>12.461548982889184</v>
      </c>
      <c r="J8" s="19">
        <v>6395</v>
      </c>
      <c r="K8" s="19">
        <v>5678.502</v>
      </c>
      <c r="L8" s="32">
        <f>SUM(J8/K8)*100-100</f>
        <v>12.617729112360962</v>
      </c>
    </row>
    <row r="9" spans="1:12" s="14" customFormat="1" ht="12">
      <c r="A9" s="1"/>
      <c r="B9" s="9"/>
      <c r="C9" s="9"/>
      <c r="D9" s="9" t="s">
        <v>120</v>
      </c>
      <c r="E9" s="9"/>
      <c r="F9" s="9"/>
      <c r="G9" s="19">
        <v>521</v>
      </c>
      <c r="H9" s="19">
        <v>952.451</v>
      </c>
      <c r="I9" s="32">
        <f t="shared" si="0"/>
        <v>-45.29902325683947</v>
      </c>
      <c r="J9" s="19">
        <v>180</v>
      </c>
      <c r="K9" s="19">
        <v>232.257</v>
      </c>
      <c r="L9" s="32">
        <f>SUM(J9/K9)*100-100</f>
        <v>-22.499644790038616</v>
      </c>
    </row>
    <row r="10" spans="1:12" s="14" customFormat="1" ht="12">
      <c r="A10" s="1"/>
      <c r="B10" s="9"/>
      <c r="C10" s="9"/>
      <c r="D10" s="9" t="s">
        <v>121</v>
      </c>
      <c r="E10" s="9"/>
      <c r="F10" s="9"/>
      <c r="G10" s="19">
        <v>1095</v>
      </c>
      <c r="H10" s="19">
        <v>1696.919</v>
      </c>
      <c r="I10" s="32">
        <f t="shared" si="0"/>
        <v>-35.471286490398185</v>
      </c>
      <c r="J10" s="19">
        <v>5156</v>
      </c>
      <c r="K10" s="19">
        <v>5556.347</v>
      </c>
      <c r="L10" s="32">
        <f>SUM(J10/K10)*100-100</f>
        <v>-7.205219544423699</v>
      </c>
    </row>
    <row r="11" spans="1:12" s="14" customFormat="1" ht="12">
      <c r="A11" s="1"/>
      <c r="B11" s="9"/>
      <c r="C11" s="9"/>
      <c r="D11" s="9" t="s">
        <v>122</v>
      </c>
      <c r="E11" s="9"/>
      <c r="F11" s="9"/>
      <c r="G11" s="19">
        <v>1356</v>
      </c>
      <c r="H11" s="19">
        <v>1235.331</v>
      </c>
      <c r="I11" s="32">
        <f t="shared" si="0"/>
        <v>9.768151208056793</v>
      </c>
      <c r="J11" s="19">
        <v>35</v>
      </c>
      <c r="K11" s="19">
        <v>174.993</v>
      </c>
      <c r="L11" s="32">
        <f>SUM(J11/K11)*100-100</f>
        <v>-79.99919996799872</v>
      </c>
    </row>
    <row r="12" spans="1:12" s="14" customFormat="1" ht="12">
      <c r="A12" s="1"/>
      <c r="B12" s="9"/>
      <c r="C12" s="9"/>
      <c r="D12" s="9" t="s">
        <v>123</v>
      </c>
      <c r="E12" s="9"/>
      <c r="F12" s="9"/>
      <c r="G12" s="19">
        <v>488</v>
      </c>
      <c r="H12" s="19">
        <v>648.47</v>
      </c>
      <c r="I12" s="32">
        <f t="shared" si="0"/>
        <v>-24.74594044443073</v>
      </c>
      <c r="J12" s="19">
        <v>414</v>
      </c>
      <c r="K12" s="19">
        <v>429.546</v>
      </c>
      <c r="L12" s="32">
        <f>SUM(J12/K12)*100-100</f>
        <v>-3.619170007403156</v>
      </c>
    </row>
    <row r="13" spans="1:12" s="14" customFormat="1" ht="12">
      <c r="A13" s="1"/>
      <c r="C13" s="9"/>
      <c r="D13" s="9" t="s">
        <v>124</v>
      </c>
      <c r="E13" s="9"/>
      <c r="F13" s="9"/>
      <c r="G13" s="19">
        <v>51</v>
      </c>
      <c r="H13" s="19">
        <v>44.219</v>
      </c>
      <c r="I13" s="32">
        <f t="shared" si="0"/>
        <v>15.335036975055957</v>
      </c>
      <c r="J13" s="19">
        <v>33</v>
      </c>
      <c r="K13" s="19">
        <v>84.74</v>
      </c>
      <c r="L13" s="32">
        <f aca="true" t="shared" si="1" ref="L13:L21">SUM(J13/K13)*100-100</f>
        <v>-61.05735189992919</v>
      </c>
    </row>
    <row r="14" spans="1:14" s="14" customFormat="1" ht="12">
      <c r="A14" s="1"/>
      <c r="B14" s="9"/>
      <c r="C14" s="9"/>
      <c r="D14" s="9" t="s">
        <v>125</v>
      </c>
      <c r="E14" s="9"/>
      <c r="F14" s="9"/>
      <c r="G14" s="19">
        <v>988312</v>
      </c>
      <c r="H14" s="19">
        <v>1185246.877</v>
      </c>
      <c r="I14" s="32">
        <f aca="true" t="shared" si="2" ref="I14:I21">SUM(G14/H14)*100-100</f>
        <v>-16.615515368280526</v>
      </c>
      <c r="J14" s="19">
        <v>401861</v>
      </c>
      <c r="K14" s="19">
        <v>434519.276</v>
      </c>
      <c r="L14" s="32">
        <f t="shared" si="1"/>
        <v>-7.515955632771522</v>
      </c>
      <c r="M14" s="39"/>
      <c r="N14" s="39"/>
    </row>
    <row r="15" spans="1:12" s="14" customFormat="1" ht="12">
      <c r="A15" s="1"/>
      <c r="B15" s="9"/>
      <c r="C15" s="9"/>
      <c r="D15" s="9" t="s">
        <v>126</v>
      </c>
      <c r="E15" s="9"/>
      <c r="F15" s="9"/>
      <c r="G15" s="19">
        <v>101134</v>
      </c>
      <c r="H15" s="19">
        <v>75591.163</v>
      </c>
      <c r="I15" s="32">
        <f t="shared" si="2"/>
        <v>33.79077128367504</v>
      </c>
      <c r="J15" s="19">
        <v>23099</v>
      </c>
      <c r="K15" s="19">
        <v>13885.838</v>
      </c>
      <c r="L15" s="32">
        <f t="shared" si="1"/>
        <v>66.349340961633</v>
      </c>
    </row>
    <row r="16" spans="1:14" s="14" customFormat="1" ht="12">
      <c r="A16" s="1"/>
      <c r="B16" s="9"/>
      <c r="C16" s="9"/>
      <c r="D16" s="9" t="s">
        <v>127</v>
      </c>
      <c r="E16" s="9"/>
      <c r="F16" s="9"/>
      <c r="G16" s="19">
        <v>22783</v>
      </c>
      <c r="H16" s="19">
        <v>18238.94</v>
      </c>
      <c r="I16" s="32">
        <f t="shared" si="2"/>
        <v>24.914057505534885</v>
      </c>
      <c r="J16" s="19">
        <v>16305</v>
      </c>
      <c r="K16" s="19">
        <v>15449.772</v>
      </c>
      <c r="L16" s="32">
        <f t="shared" si="1"/>
        <v>5.535538000172409</v>
      </c>
      <c r="M16" s="39"/>
      <c r="N16" s="39"/>
    </row>
    <row r="17" spans="1:15" s="14" customFormat="1" ht="12">
      <c r="A17" s="1"/>
      <c r="B17" s="9"/>
      <c r="C17" s="9"/>
      <c r="D17" s="9" t="s">
        <v>128</v>
      </c>
      <c r="E17" s="9"/>
      <c r="F17" s="9"/>
      <c r="G17" s="19">
        <v>531229</v>
      </c>
      <c r="H17" s="19">
        <v>166173.596</v>
      </c>
      <c r="I17" s="32">
        <f t="shared" si="2"/>
        <v>219.68315832799334</v>
      </c>
      <c r="J17" s="19">
        <v>610194</v>
      </c>
      <c r="K17" s="19">
        <v>408465.271</v>
      </c>
      <c r="L17" s="32">
        <f t="shared" si="1"/>
        <v>49.3869964773578</v>
      </c>
      <c r="O17" s="24"/>
    </row>
    <row r="18" spans="1:12" s="14" customFormat="1" ht="12">
      <c r="A18" s="1"/>
      <c r="B18" s="9"/>
      <c r="C18" s="9"/>
      <c r="D18" s="9" t="s">
        <v>129</v>
      </c>
      <c r="E18" s="9"/>
      <c r="F18" s="9"/>
      <c r="G18" s="19">
        <v>108780</v>
      </c>
      <c r="H18" s="19">
        <v>95254.409</v>
      </c>
      <c r="I18" s="32">
        <f t="shared" si="2"/>
        <v>14.19943826432224</v>
      </c>
      <c r="J18" s="19">
        <v>142758</v>
      </c>
      <c r="K18" s="19">
        <v>125276.455</v>
      </c>
      <c r="L18" s="32">
        <f t="shared" si="1"/>
        <v>13.954373948400757</v>
      </c>
    </row>
    <row r="19" spans="1:12" s="14" customFormat="1" ht="12">
      <c r="A19" s="1"/>
      <c r="B19" s="9"/>
      <c r="C19" s="9"/>
      <c r="D19" s="9" t="s">
        <v>130</v>
      </c>
      <c r="E19" s="9"/>
      <c r="F19" s="9"/>
      <c r="G19" s="19">
        <v>12705</v>
      </c>
      <c r="H19" s="19">
        <v>8634.107</v>
      </c>
      <c r="I19" s="32">
        <f t="shared" si="2"/>
        <v>47.14897556863727</v>
      </c>
      <c r="J19" s="19">
        <v>4767</v>
      </c>
      <c r="K19" s="19">
        <v>3593.183</v>
      </c>
      <c r="L19" s="32">
        <f t="shared" si="1"/>
        <v>32.66788805357254</v>
      </c>
    </row>
    <row r="20" spans="1:12" s="14" customFormat="1" ht="12">
      <c r="A20" s="1"/>
      <c r="B20" s="9"/>
      <c r="C20" s="9"/>
      <c r="D20" s="9" t="s">
        <v>220</v>
      </c>
      <c r="E20" s="9"/>
      <c r="F20" s="9"/>
      <c r="G20" s="19">
        <v>8608</v>
      </c>
      <c r="H20" s="19">
        <v>10789.027</v>
      </c>
      <c r="I20" s="32">
        <f t="shared" si="2"/>
        <v>-20.215233496032596</v>
      </c>
      <c r="J20" s="19">
        <v>13272</v>
      </c>
      <c r="K20" s="19">
        <v>9893.081</v>
      </c>
      <c r="L20" s="32">
        <f t="shared" si="1"/>
        <v>34.15436505573945</v>
      </c>
    </row>
    <row r="21" spans="1:12" s="14" customFormat="1" ht="12">
      <c r="A21" s="1"/>
      <c r="B21" s="9"/>
      <c r="C21" s="9"/>
      <c r="D21" s="9" t="s">
        <v>131</v>
      </c>
      <c r="E21" s="9"/>
      <c r="F21" s="9"/>
      <c r="G21" s="19">
        <v>271811</v>
      </c>
      <c r="H21" s="19">
        <v>237907.285</v>
      </c>
      <c r="I21" s="32">
        <f t="shared" si="2"/>
        <v>14.25080993211283</v>
      </c>
      <c r="J21" s="19">
        <v>56749</v>
      </c>
      <c r="K21" s="19">
        <v>59365.364</v>
      </c>
      <c r="L21" s="32">
        <f t="shared" si="1"/>
        <v>-4.40722304002044</v>
      </c>
    </row>
    <row r="22" spans="1:12" s="14" customFormat="1" ht="12">
      <c r="A22" s="1"/>
      <c r="B22" s="9"/>
      <c r="C22" s="9"/>
      <c r="D22" s="9" t="s">
        <v>132</v>
      </c>
      <c r="E22" s="9"/>
      <c r="F22" s="9"/>
      <c r="G22" s="19">
        <v>341801</v>
      </c>
      <c r="H22" s="19">
        <v>306448.305</v>
      </c>
      <c r="I22" s="32">
        <f>SUM(G22/H22)*100-100</f>
        <v>11.536267103843173</v>
      </c>
      <c r="J22" s="19">
        <v>605740</v>
      </c>
      <c r="K22" s="19">
        <v>539217.032</v>
      </c>
      <c r="L22" s="32">
        <f>SUM(J22/K22)*100-100</f>
        <v>12.336956003274025</v>
      </c>
    </row>
    <row r="23" spans="1:12" s="14" customFormat="1" ht="12">
      <c r="A23" s="1"/>
      <c r="C23" s="9"/>
      <c r="D23" s="9" t="s">
        <v>133</v>
      </c>
      <c r="E23" s="9"/>
      <c r="F23" s="9"/>
      <c r="G23" s="19">
        <v>38368</v>
      </c>
      <c r="H23" s="19">
        <v>26607.273</v>
      </c>
      <c r="I23" s="32">
        <f aca="true" t="shared" si="3" ref="I23:I74">SUM(G23/H23)*100-100</f>
        <v>44.20117386700997</v>
      </c>
      <c r="J23" s="19">
        <v>7125</v>
      </c>
      <c r="K23" s="19">
        <v>7962.739</v>
      </c>
      <c r="L23" s="32">
        <f aca="true" t="shared" si="4" ref="L23:L74">SUM(J23/K23)*100-100</f>
        <v>-10.520739157719476</v>
      </c>
    </row>
    <row r="24" spans="1:12" s="14" customFormat="1" ht="12">
      <c r="A24" s="1"/>
      <c r="B24" s="9"/>
      <c r="C24" s="9"/>
      <c r="D24" s="9" t="s">
        <v>134</v>
      </c>
      <c r="E24" s="9"/>
      <c r="F24" s="9"/>
      <c r="G24" s="19">
        <v>61772</v>
      </c>
      <c r="H24" s="19">
        <v>47085.684</v>
      </c>
      <c r="I24" s="32">
        <f t="shared" si="3"/>
        <v>31.190618362897737</v>
      </c>
      <c r="J24" s="19">
        <v>7477</v>
      </c>
      <c r="K24" s="19">
        <v>7037.206</v>
      </c>
      <c r="L24" s="32">
        <f t="shared" si="4"/>
        <v>6.2495541554418</v>
      </c>
    </row>
    <row r="25" spans="1:12" s="14" customFormat="1" ht="12">
      <c r="A25" s="1"/>
      <c r="B25" s="9"/>
      <c r="C25" s="9"/>
      <c r="D25" s="9" t="s">
        <v>135</v>
      </c>
      <c r="E25" s="9"/>
      <c r="F25" s="9"/>
      <c r="G25" s="19">
        <v>54586</v>
      </c>
      <c r="H25" s="19">
        <v>24369.11</v>
      </c>
      <c r="I25" s="32">
        <f t="shared" si="3"/>
        <v>123.99669089269159</v>
      </c>
      <c r="J25" s="19">
        <v>8723</v>
      </c>
      <c r="K25" s="19">
        <v>9573.183</v>
      </c>
      <c r="L25" s="32">
        <f t="shared" si="4"/>
        <v>-8.880881102972765</v>
      </c>
    </row>
    <row r="26" spans="1:12" s="14" customFormat="1" ht="12">
      <c r="A26" s="1"/>
      <c r="B26" s="9"/>
      <c r="C26" s="9"/>
      <c r="D26" s="9" t="s">
        <v>136</v>
      </c>
      <c r="E26" s="9"/>
      <c r="F26" s="9"/>
      <c r="G26" s="19">
        <v>19067</v>
      </c>
      <c r="H26" s="19">
        <v>13895.702</v>
      </c>
      <c r="I26" s="32">
        <f t="shared" si="3"/>
        <v>37.215089960910234</v>
      </c>
      <c r="J26" s="19">
        <v>1033</v>
      </c>
      <c r="K26" s="19">
        <v>1098.808</v>
      </c>
      <c r="L26" s="32">
        <f t="shared" si="4"/>
        <v>-5.989035391078332</v>
      </c>
    </row>
    <row r="27" spans="1:12" s="14" customFormat="1" ht="12">
      <c r="A27" s="1"/>
      <c r="B27" s="9"/>
      <c r="C27" s="9"/>
      <c r="D27" s="9" t="s">
        <v>137</v>
      </c>
      <c r="E27" s="9"/>
      <c r="F27" s="9"/>
      <c r="G27" s="19">
        <v>2207</v>
      </c>
      <c r="H27" s="19">
        <v>945.859</v>
      </c>
      <c r="I27" s="32">
        <f t="shared" si="3"/>
        <v>133.33287519598588</v>
      </c>
      <c r="J27" s="19">
        <v>0</v>
      </c>
      <c r="K27" s="19">
        <v>3.83</v>
      </c>
      <c r="L27" s="32">
        <f t="shared" si="4"/>
        <v>-100</v>
      </c>
    </row>
    <row r="28" spans="1:12" s="14" customFormat="1" ht="12">
      <c r="A28" s="1"/>
      <c r="B28" s="9"/>
      <c r="C28" s="9"/>
      <c r="D28" s="9" t="s">
        <v>138</v>
      </c>
      <c r="E28" s="9"/>
      <c r="F28" s="9"/>
      <c r="G28" s="19">
        <v>17442</v>
      </c>
      <c r="H28" s="19">
        <v>12895.316</v>
      </c>
      <c r="I28" s="32">
        <f t="shared" si="3"/>
        <v>35.25841476083252</v>
      </c>
      <c r="J28" s="19">
        <v>4860</v>
      </c>
      <c r="K28" s="19">
        <v>3913.97</v>
      </c>
      <c r="L28" s="32">
        <f t="shared" si="4"/>
        <v>24.17059916146522</v>
      </c>
    </row>
    <row r="29" spans="1:12" s="14" customFormat="1" ht="12">
      <c r="A29" s="1"/>
      <c r="B29" s="9"/>
      <c r="C29" s="9"/>
      <c r="D29" s="9" t="s">
        <v>139</v>
      </c>
      <c r="E29" s="9"/>
      <c r="F29" s="9"/>
      <c r="G29" s="19">
        <v>54517</v>
      </c>
      <c r="H29" s="19">
        <v>57244.735</v>
      </c>
      <c r="I29" s="32">
        <f t="shared" si="3"/>
        <v>-4.76504083738007</v>
      </c>
      <c r="J29" s="19">
        <v>19356</v>
      </c>
      <c r="K29" s="19">
        <v>22025.245</v>
      </c>
      <c r="L29" s="32">
        <f t="shared" si="4"/>
        <v>-12.119025236722678</v>
      </c>
    </row>
    <row r="30" spans="1:12" s="14" customFormat="1" ht="12">
      <c r="A30" s="1"/>
      <c r="B30" s="9"/>
      <c r="C30" s="9"/>
      <c r="D30" s="9" t="s">
        <v>140</v>
      </c>
      <c r="E30" s="9"/>
      <c r="F30" s="9"/>
      <c r="G30" s="19">
        <v>12651</v>
      </c>
      <c r="H30" s="19">
        <v>11434.88</v>
      </c>
      <c r="I30" s="32">
        <f t="shared" si="3"/>
        <v>10.635179380981711</v>
      </c>
      <c r="J30" s="19">
        <v>2305</v>
      </c>
      <c r="K30" s="19">
        <v>2597.91</v>
      </c>
      <c r="L30" s="32">
        <f t="shared" si="4"/>
        <v>-11.274832461478638</v>
      </c>
    </row>
    <row r="31" spans="1:15" s="14" customFormat="1" ht="12">
      <c r="A31" s="1"/>
      <c r="B31" s="9"/>
      <c r="C31" s="9"/>
      <c r="D31" s="9" t="s">
        <v>141</v>
      </c>
      <c r="E31" s="9"/>
      <c r="F31" s="9"/>
      <c r="G31" s="19">
        <v>1742</v>
      </c>
      <c r="H31" s="19">
        <v>1256.213</v>
      </c>
      <c r="I31" s="32">
        <f t="shared" si="3"/>
        <v>38.670750899728006</v>
      </c>
      <c r="J31" s="19">
        <v>313</v>
      </c>
      <c r="K31" s="19">
        <v>222.974</v>
      </c>
      <c r="L31" s="32">
        <f t="shared" si="4"/>
        <v>40.375110999488726</v>
      </c>
      <c r="O31" s="24"/>
    </row>
    <row r="32" spans="1:12" s="14" customFormat="1" ht="12">
      <c r="A32" s="1"/>
      <c r="B32" s="9"/>
      <c r="C32" s="9"/>
      <c r="D32" s="9" t="s">
        <v>142</v>
      </c>
      <c r="E32" s="9"/>
      <c r="F32" s="9"/>
      <c r="G32" s="19">
        <v>1675</v>
      </c>
      <c r="H32" s="19">
        <v>1635.011</v>
      </c>
      <c r="I32" s="32">
        <f t="shared" si="3"/>
        <v>2.4457939426707327</v>
      </c>
      <c r="J32" s="19">
        <v>68</v>
      </c>
      <c r="K32" s="19">
        <v>75.715</v>
      </c>
      <c r="L32" s="32">
        <f t="shared" si="4"/>
        <v>-10.189526513900816</v>
      </c>
    </row>
    <row r="33" spans="1:12" s="14" customFormat="1" ht="5.25" customHeight="1">
      <c r="A33" s="1"/>
      <c r="B33" s="9"/>
      <c r="C33" s="9"/>
      <c r="D33" s="9"/>
      <c r="E33" s="9"/>
      <c r="F33" s="9"/>
      <c r="G33" s="19"/>
      <c r="H33" s="19"/>
      <c r="I33" s="32"/>
      <c r="J33" s="19"/>
      <c r="K33" s="19"/>
      <c r="L33" s="32"/>
    </row>
    <row r="34" spans="1:14" s="14" customFormat="1" ht="12">
      <c r="A34" s="1"/>
      <c r="B34" s="1"/>
      <c r="C34" s="34" t="s">
        <v>143</v>
      </c>
      <c r="D34" s="9"/>
      <c r="E34" s="9"/>
      <c r="F34" s="9"/>
      <c r="G34" s="19">
        <v>10190433</v>
      </c>
      <c r="H34" s="19">
        <v>11786689.264</v>
      </c>
      <c r="I34" s="32">
        <f t="shared" si="3"/>
        <v>-13.542872203099762</v>
      </c>
      <c r="J34" s="19">
        <v>11247887</v>
      </c>
      <c r="K34" s="19">
        <v>11916593.498000002</v>
      </c>
      <c r="L34" s="32">
        <f t="shared" si="4"/>
        <v>-5.611557515259975</v>
      </c>
      <c r="M34" s="39"/>
      <c r="N34" s="39"/>
    </row>
    <row r="35" spans="1:12" s="14" customFormat="1" ht="12">
      <c r="A35" s="1"/>
      <c r="B35" s="1"/>
      <c r="C35" s="25" t="s">
        <v>6</v>
      </c>
      <c r="D35" s="9" t="s">
        <v>144</v>
      </c>
      <c r="E35" s="9"/>
      <c r="F35" s="9"/>
      <c r="G35" s="19">
        <v>74235</v>
      </c>
      <c r="H35" s="19">
        <v>81335.028</v>
      </c>
      <c r="I35" s="32">
        <f t="shared" si="3"/>
        <v>-8.729360737418077</v>
      </c>
      <c r="J35" s="19">
        <v>36643</v>
      </c>
      <c r="K35" s="19">
        <v>33701.724</v>
      </c>
      <c r="L35" s="32">
        <f t="shared" si="4"/>
        <v>8.727375489752404</v>
      </c>
    </row>
    <row r="36" spans="1:14" s="14" customFormat="1" ht="12">
      <c r="A36" s="1"/>
      <c r="B36" s="9"/>
      <c r="C36" s="9"/>
      <c r="D36" s="9" t="s">
        <v>145</v>
      </c>
      <c r="E36" s="9"/>
      <c r="F36" s="9"/>
      <c r="G36" s="19">
        <v>4082</v>
      </c>
      <c r="H36" s="19">
        <v>2919.56</v>
      </c>
      <c r="I36" s="32">
        <f t="shared" si="3"/>
        <v>39.81558865034458</v>
      </c>
      <c r="J36" s="19">
        <v>836</v>
      </c>
      <c r="K36" s="19">
        <v>968.621</v>
      </c>
      <c r="L36" s="32">
        <f t="shared" si="4"/>
        <v>-13.691732886237247</v>
      </c>
      <c r="M36" s="39"/>
      <c r="N36" s="39"/>
    </row>
    <row r="37" spans="1:12" s="14" customFormat="1" ht="12">
      <c r="A37" s="1"/>
      <c r="B37" s="9"/>
      <c r="C37" s="9"/>
      <c r="D37" s="9" t="s">
        <v>146</v>
      </c>
      <c r="E37" s="9"/>
      <c r="F37" s="9"/>
      <c r="G37" s="19">
        <v>67139</v>
      </c>
      <c r="H37" s="19">
        <v>78419.532</v>
      </c>
      <c r="I37" s="32">
        <f t="shared" si="3"/>
        <v>-14.384849937640539</v>
      </c>
      <c r="J37" s="19">
        <v>54587</v>
      </c>
      <c r="K37" s="19">
        <v>47407.081</v>
      </c>
      <c r="L37" s="32">
        <f t="shared" si="4"/>
        <v>15.145245918009593</v>
      </c>
    </row>
    <row r="38" spans="1:12" s="14" customFormat="1" ht="12">
      <c r="A38" s="1"/>
      <c r="B38" s="9"/>
      <c r="C38" s="9"/>
      <c r="D38" s="9" t="s">
        <v>147</v>
      </c>
      <c r="E38" s="9"/>
      <c r="F38" s="9"/>
      <c r="G38" s="19">
        <v>91192</v>
      </c>
      <c r="H38" s="19">
        <v>101194.058</v>
      </c>
      <c r="I38" s="32">
        <f t="shared" si="3"/>
        <v>-9.88403686706586</v>
      </c>
      <c r="J38" s="19">
        <v>25803</v>
      </c>
      <c r="K38" s="19">
        <v>21816.83</v>
      </c>
      <c r="L38" s="32">
        <f t="shared" si="4"/>
        <v>18.271077878866905</v>
      </c>
    </row>
    <row r="39" spans="1:12" s="14" customFormat="1" ht="12">
      <c r="A39" s="1"/>
      <c r="B39" s="9"/>
      <c r="C39" s="9"/>
      <c r="D39" s="9" t="s">
        <v>148</v>
      </c>
      <c r="E39" s="9"/>
      <c r="F39" s="9"/>
      <c r="G39" s="19">
        <v>1725</v>
      </c>
      <c r="H39" s="19">
        <v>1701.412</v>
      </c>
      <c r="I39" s="32">
        <f t="shared" si="3"/>
        <v>1.3863779025891318</v>
      </c>
      <c r="J39" s="19">
        <v>1124</v>
      </c>
      <c r="K39" s="19">
        <v>1811.622</v>
      </c>
      <c r="L39" s="32">
        <f t="shared" si="4"/>
        <v>-37.9561520008037</v>
      </c>
    </row>
    <row r="40" spans="1:12" s="14" customFormat="1" ht="12">
      <c r="A40" s="1"/>
      <c r="B40" s="9"/>
      <c r="C40" s="9"/>
      <c r="D40" s="9" t="s">
        <v>149</v>
      </c>
      <c r="E40" s="9"/>
      <c r="F40" s="9"/>
      <c r="G40" s="19">
        <v>67215</v>
      </c>
      <c r="H40" s="19">
        <v>77457.39</v>
      </c>
      <c r="I40" s="32">
        <f t="shared" si="3"/>
        <v>-13.223257328965005</v>
      </c>
      <c r="J40" s="19">
        <v>60749</v>
      </c>
      <c r="K40" s="19">
        <v>53746.932</v>
      </c>
      <c r="L40" s="32">
        <f t="shared" si="4"/>
        <v>13.027846873194534</v>
      </c>
    </row>
    <row r="41" spans="1:12" s="14" customFormat="1" ht="12">
      <c r="A41" s="1"/>
      <c r="B41" s="9"/>
      <c r="C41" s="9"/>
      <c r="D41" s="9" t="s">
        <v>150</v>
      </c>
      <c r="E41" s="9"/>
      <c r="F41" s="9"/>
      <c r="G41" s="19">
        <v>53754</v>
      </c>
      <c r="H41" s="19">
        <v>48031.237</v>
      </c>
      <c r="I41" s="32">
        <f t="shared" si="3"/>
        <v>11.914669197464136</v>
      </c>
      <c r="J41" s="19">
        <v>2721</v>
      </c>
      <c r="K41" s="19">
        <v>3728.086</v>
      </c>
      <c r="L41" s="32">
        <f t="shared" si="4"/>
        <v>-27.01348627687237</v>
      </c>
    </row>
    <row r="42" spans="1:12" s="14" customFormat="1" ht="12">
      <c r="A42" s="1"/>
      <c r="B42" s="9"/>
      <c r="C42" s="9"/>
      <c r="D42" s="9" t="s">
        <v>151</v>
      </c>
      <c r="E42" s="9"/>
      <c r="F42" s="9"/>
      <c r="G42" s="19">
        <v>3516</v>
      </c>
      <c r="H42" s="19">
        <v>4443.261</v>
      </c>
      <c r="I42" s="32">
        <f t="shared" si="3"/>
        <v>-20.868929374169113</v>
      </c>
      <c r="J42" s="19">
        <v>2393</v>
      </c>
      <c r="K42" s="19">
        <v>3181.766</v>
      </c>
      <c r="L42" s="32">
        <f t="shared" si="4"/>
        <v>-24.790195130628717</v>
      </c>
    </row>
    <row r="43" spans="1:12" s="14" customFormat="1" ht="12">
      <c r="A43" s="1"/>
      <c r="B43" s="9"/>
      <c r="C43" s="9"/>
      <c r="D43" s="9" t="s">
        <v>152</v>
      </c>
      <c r="E43" s="9"/>
      <c r="F43" s="9"/>
      <c r="G43" s="19">
        <v>152598</v>
      </c>
      <c r="H43" s="19">
        <v>161236.427</v>
      </c>
      <c r="I43" s="32">
        <f t="shared" si="3"/>
        <v>-5.357615000982378</v>
      </c>
      <c r="J43" s="19">
        <v>101633</v>
      </c>
      <c r="K43" s="19">
        <v>86628.192</v>
      </c>
      <c r="L43" s="32">
        <f t="shared" si="4"/>
        <v>17.320929426762135</v>
      </c>
    </row>
    <row r="44" spans="1:12" s="14" customFormat="1" ht="12">
      <c r="A44" s="1"/>
      <c r="B44" s="9"/>
      <c r="C44" s="9"/>
      <c r="D44" s="9" t="s">
        <v>153</v>
      </c>
      <c r="E44" s="9"/>
      <c r="F44" s="9"/>
      <c r="G44" s="19">
        <v>635</v>
      </c>
      <c r="H44" s="19">
        <v>632.994</v>
      </c>
      <c r="I44" s="32">
        <f t="shared" si="3"/>
        <v>0.3169066373456957</v>
      </c>
      <c r="J44" s="19">
        <v>487</v>
      </c>
      <c r="K44" s="19">
        <v>509.67</v>
      </c>
      <c r="L44" s="32">
        <f t="shared" si="4"/>
        <v>-4.447976141424846</v>
      </c>
    </row>
    <row r="45" spans="1:12" s="14" customFormat="1" ht="12">
      <c r="A45" s="1"/>
      <c r="C45" s="9"/>
      <c r="D45" s="9" t="s">
        <v>154</v>
      </c>
      <c r="E45" s="9"/>
      <c r="F45" s="9"/>
      <c r="G45" s="19">
        <v>166666</v>
      </c>
      <c r="H45" s="19">
        <v>110997.931</v>
      </c>
      <c r="I45" s="32">
        <f t="shared" si="3"/>
        <v>50.15234833521356</v>
      </c>
      <c r="J45" s="19">
        <v>8150</v>
      </c>
      <c r="K45" s="19">
        <v>7092.403</v>
      </c>
      <c r="L45" s="32">
        <f t="shared" si="4"/>
        <v>14.911687900419636</v>
      </c>
    </row>
    <row r="46" spans="1:12" s="14" customFormat="1" ht="12">
      <c r="A46" s="1"/>
      <c r="B46" s="9"/>
      <c r="C46" s="9"/>
      <c r="D46" s="9" t="s">
        <v>155</v>
      </c>
      <c r="E46" s="9"/>
      <c r="F46" s="9"/>
      <c r="G46" s="19">
        <v>61473</v>
      </c>
      <c r="H46" s="19">
        <v>42040.155</v>
      </c>
      <c r="I46" s="32">
        <f t="shared" si="3"/>
        <v>46.22448466234249</v>
      </c>
      <c r="J46" s="19">
        <v>53652</v>
      </c>
      <c r="K46" s="19">
        <v>52139.601</v>
      </c>
      <c r="L46" s="32">
        <f t="shared" si="4"/>
        <v>2.9006723699324084</v>
      </c>
    </row>
    <row r="47" spans="1:12" s="14" customFormat="1" ht="12">
      <c r="A47" s="1"/>
      <c r="B47" s="9"/>
      <c r="C47" s="9"/>
      <c r="D47" s="9" t="s">
        <v>156</v>
      </c>
      <c r="E47" s="9"/>
      <c r="F47" s="9"/>
      <c r="G47" s="19">
        <v>74154</v>
      </c>
      <c r="H47" s="19">
        <v>59402.323</v>
      </c>
      <c r="I47" s="32">
        <f t="shared" si="3"/>
        <v>24.833501881736183</v>
      </c>
      <c r="J47" s="19">
        <v>154720</v>
      </c>
      <c r="K47" s="19">
        <v>80283.228</v>
      </c>
      <c r="L47" s="32">
        <f t="shared" si="4"/>
        <v>92.71771184885588</v>
      </c>
    </row>
    <row r="48" spans="1:12" s="14" customFormat="1" ht="12">
      <c r="A48" s="1"/>
      <c r="B48" s="9"/>
      <c r="C48" s="9"/>
      <c r="D48" s="9" t="s">
        <v>157</v>
      </c>
      <c r="E48" s="9"/>
      <c r="F48" s="9"/>
      <c r="G48" s="19">
        <v>15799</v>
      </c>
      <c r="H48" s="19">
        <v>19723.882</v>
      </c>
      <c r="I48" s="32">
        <f t="shared" si="3"/>
        <v>-19.899135474446666</v>
      </c>
      <c r="J48" s="19">
        <v>287647</v>
      </c>
      <c r="K48" s="19">
        <v>254072.741</v>
      </c>
      <c r="L48" s="32">
        <f t="shared" si="4"/>
        <v>13.21442783190976</v>
      </c>
    </row>
    <row r="49" spans="1:12" s="14" customFormat="1" ht="12">
      <c r="A49" s="1"/>
      <c r="B49" s="9"/>
      <c r="C49" s="9"/>
      <c r="D49" s="9" t="s">
        <v>158</v>
      </c>
      <c r="E49" s="9"/>
      <c r="F49" s="9"/>
      <c r="G49" s="19">
        <v>75730</v>
      </c>
      <c r="H49" s="19">
        <v>72362.749</v>
      </c>
      <c r="I49" s="32">
        <f t="shared" si="3"/>
        <v>4.653293367834891</v>
      </c>
      <c r="J49" s="19">
        <v>28756</v>
      </c>
      <c r="K49" s="19">
        <v>23833.359</v>
      </c>
      <c r="L49" s="32">
        <f t="shared" si="4"/>
        <v>20.654415519021057</v>
      </c>
    </row>
    <row r="50" spans="1:12" s="14" customFormat="1" ht="12">
      <c r="A50" s="1"/>
      <c r="B50" s="9"/>
      <c r="C50" s="9"/>
      <c r="D50" s="9" t="s">
        <v>159</v>
      </c>
      <c r="E50" s="9"/>
      <c r="F50" s="9"/>
      <c r="G50" s="19">
        <v>133513</v>
      </c>
      <c r="H50" s="19">
        <v>118660.872</v>
      </c>
      <c r="I50" s="32">
        <f t="shared" si="3"/>
        <v>12.516449398753778</v>
      </c>
      <c r="J50" s="19">
        <v>96213</v>
      </c>
      <c r="K50" s="19">
        <v>86763.175</v>
      </c>
      <c r="L50" s="32">
        <f t="shared" si="4"/>
        <v>10.891515899458497</v>
      </c>
    </row>
    <row r="51" spans="1:12" s="14" customFormat="1" ht="12">
      <c r="A51" s="1"/>
      <c r="B51" s="9"/>
      <c r="C51" s="9"/>
      <c r="D51" s="9" t="s">
        <v>160</v>
      </c>
      <c r="E51" s="9"/>
      <c r="F51" s="9"/>
      <c r="G51" s="19">
        <v>7937</v>
      </c>
      <c r="H51" s="19">
        <v>7217.331</v>
      </c>
      <c r="I51" s="32">
        <f t="shared" si="3"/>
        <v>9.971400785137874</v>
      </c>
      <c r="J51" s="19">
        <v>17395</v>
      </c>
      <c r="K51" s="19">
        <v>16932.479</v>
      </c>
      <c r="L51" s="32">
        <f t="shared" si="4"/>
        <v>2.7315610431290196</v>
      </c>
    </row>
    <row r="52" spans="1:12" s="14" customFormat="1" ht="12">
      <c r="A52" s="1"/>
      <c r="B52" s="9"/>
      <c r="C52" s="9"/>
      <c r="D52" s="9" t="s">
        <v>161</v>
      </c>
      <c r="E52" s="9"/>
      <c r="F52" s="9"/>
      <c r="G52" s="19">
        <v>19064</v>
      </c>
      <c r="H52" s="19">
        <v>18828.315</v>
      </c>
      <c r="I52" s="32">
        <f t="shared" si="3"/>
        <v>1.251758322505239</v>
      </c>
      <c r="J52" s="19">
        <v>19659</v>
      </c>
      <c r="K52" s="19">
        <v>18044.542</v>
      </c>
      <c r="L52" s="32">
        <f t="shared" si="4"/>
        <v>8.947071086647696</v>
      </c>
    </row>
    <row r="53" spans="1:12" s="14" customFormat="1" ht="12">
      <c r="A53" s="1"/>
      <c r="B53" s="9"/>
      <c r="C53" s="9"/>
      <c r="D53" s="9" t="s">
        <v>162</v>
      </c>
      <c r="E53" s="9"/>
      <c r="F53" s="9"/>
      <c r="G53" s="19">
        <v>115262</v>
      </c>
      <c r="H53" s="19">
        <v>73648.454</v>
      </c>
      <c r="I53" s="32">
        <f t="shared" si="3"/>
        <v>56.502945737326684</v>
      </c>
      <c r="J53" s="19">
        <v>34447</v>
      </c>
      <c r="K53" s="19">
        <v>36982.86</v>
      </c>
      <c r="L53" s="32">
        <f t="shared" si="4"/>
        <v>-6.856852066065201</v>
      </c>
    </row>
    <row r="54" spans="1:12" s="14" customFormat="1" ht="12">
      <c r="A54" s="1"/>
      <c r="B54" s="9"/>
      <c r="C54" s="9"/>
      <c r="D54" s="9" t="s">
        <v>163</v>
      </c>
      <c r="E54" s="9"/>
      <c r="F54" s="9"/>
      <c r="G54" s="19">
        <v>29100</v>
      </c>
      <c r="H54" s="19">
        <v>24953.939</v>
      </c>
      <c r="I54" s="32">
        <f t="shared" si="3"/>
        <v>16.61485587505844</v>
      </c>
      <c r="J54" s="19">
        <v>62515</v>
      </c>
      <c r="K54" s="19">
        <v>54155.331</v>
      </c>
      <c r="L54" s="32">
        <f t="shared" si="4"/>
        <v>15.436465525434613</v>
      </c>
    </row>
    <row r="55" spans="2:12" ht="12">
      <c r="B55" s="14"/>
      <c r="C55" s="9"/>
      <c r="D55" s="9" t="s">
        <v>164</v>
      </c>
      <c r="E55" s="9"/>
      <c r="F55" s="9"/>
      <c r="G55" s="19">
        <v>6480</v>
      </c>
      <c r="H55" s="19">
        <v>6316.446</v>
      </c>
      <c r="I55" s="32">
        <f t="shared" si="3"/>
        <v>2.5893358385395686</v>
      </c>
      <c r="J55" s="19">
        <v>2497</v>
      </c>
      <c r="K55" s="19">
        <v>2826.342</v>
      </c>
      <c r="L55" s="32">
        <f t="shared" si="4"/>
        <v>-11.65258839871467</v>
      </c>
    </row>
    <row r="56" spans="2:12" ht="12">
      <c r="B56" s="9"/>
      <c r="C56" s="9"/>
      <c r="D56" s="9" t="s">
        <v>165</v>
      </c>
      <c r="E56" s="9"/>
      <c r="F56" s="9"/>
      <c r="G56" s="19">
        <v>319693</v>
      </c>
      <c r="H56" s="19">
        <v>239111.83</v>
      </c>
      <c r="I56" s="32">
        <f t="shared" si="3"/>
        <v>33.70020211881612</v>
      </c>
      <c r="J56" s="19">
        <v>280545</v>
      </c>
      <c r="K56" s="19">
        <v>232808.042</v>
      </c>
      <c r="L56" s="32">
        <f t="shared" si="4"/>
        <v>20.50485781758347</v>
      </c>
    </row>
    <row r="57" spans="2:12" ht="12">
      <c r="B57" s="9"/>
      <c r="C57" s="9"/>
      <c r="D57" s="9" t="s">
        <v>166</v>
      </c>
      <c r="E57" s="9"/>
      <c r="F57" s="9"/>
      <c r="G57" s="19">
        <v>11554</v>
      </c>
      <c r="H57" s="19">
        <v>7635.097</v>
      </c>
      <c r="I57" s="32">
        <f t="shared" si="3"/>
        <v>51.32748149761554</v>
      </c>
      <c r="J57" s="19">
        <v>15231</v>
      </c>
      <c r="K57" s="19">
        <v>14013.66</v>
      </c>
      <c r="L57" s="32">
        <f t="shared" si="4"/>
        <v>8.686809869798466</v>
      </c>
    </row>
    <row r="58" spans="2:12" ht="12">
      <c r="B58" s="9"/>
      <c r="C58" s="9"/>
      <c r="D58" s="9" t="s">
        <v>167</v>
      </c>
      <c r="E58" s="9"/>
      <c r="F58" s="9"/>
      <c r="G58" s="19">
        <v>311826</v>
      </c>
      <c r="H58" s="19">
        <v>322423.131</v>
      </c>
      <c r="I58" s="32">
        <f t="shared" si="3"/>
        <v>-3.286715493126323</v>
      </c>
      <c r="J58" s="19">
        <v>403715</v>
      </c>
      <c r="K58" s="19">
        <v>355993.592</v>
      </c>
      <c r="L58" s="32">
        <f t="shared" si="4"/>
        <v>13.405131180001689</v>
      </c>
    </row>
    <row r="59" spans="2:12" ht="12">
      <c r="B59" s="9"/>
      <c r="C59" s="9"/>
      <c r="D59" s="9" t="s">
        <v>168</v>
      </c>
      <c r="E59" s="9"/>
      <c r="F59" s="9"/>
      <c r="G59" s="19">
        <v>24995</v>
      </c>
      <c r="H59" s="19">
        <v>20189.962</v>
      </c>
      <c r="I59" s="32">
        <f t="shared" si="3"/>
        <v>23.799143356485757</v>
      </c>
      <c r="J59" s="19">
        <v>37585</v>
      </c>
      <c r="K59" s="19">
        <v>25542.35</v>
      </c>
      <c r="L59" s="32">
        <f t="shared" si="4"/>
        <v>47.14777614432501</v>
      </c>
    </row>
    <row r="60" spans="2:12" ht="12">
      <c r="B60" s="9"/>
      <c r="C60" s="9"/>
      <c r="D60" s="9" t="s">
        <v>169</v>
      </c>
      <c r="E60" s="9"/>
      <c r="F60" s="9"/>
      <c r="G60" s="19">
        <v>1701948</v>
      </c>
      <c r="H60" s="19">
        <v>1804675.749</v>
      </c>
      <c r="I60" s="32">
        <f t="shared" si="3"/>
        <v>-5.6923106024405286</v>
      </c>
      <c r="J60" s="19">
        <v>607330</v>
      </c>
      <c r="K60" s="19">
        <v>552489.740000001</v>
      </c>
      <c r="L60" s="32">
        <f t="shared" si="4"/>
        <v>9.92602324162597</v>
      </c>
    </row>
    <row r="61" spans="2:12" ht="12">
      <c r="B61" s="9"/>
      <c r="C61" s="9"/>
      <c r="D61" s="9" t="s">
        <v>170</v>
      </c>
      <c r="E61" s="9"/>
      <c r="F61" s="9"/>
      <c r="G61" s="19">
        <v>37077</v>
      </c>
      <c r="H61" s="19">
        <v>32870.979</v>
      </c>
      <c r="I61" s="32">
        <f t="shared" si="3"/>
        <v>12.795545274145923</v>
      </c>
      <c r="J61" s="19">
        <v>37529</v>
      </c>
      <c r="K61" s="19">
        <v>29773.722</v>
      </c>
      <c r="L61" s="32">
        <f t="shared" si="4"/>
        <v>26.04739172348019</v>
      </c>
    </row>
    <row r="62" spans="2:12" ht="12">
      <c r="B62" s="9"/>
      <c r="C62" s="9"/>
      <c r="D62" s="9" t="s">
        <v>171</v>
      </c>
      <c r="E62" s="9"/>
      <c r="F62" s="9"/>
      <c r="G62" s="19">
        <v>196144</v>
      </c>
      <c r="H62" s="19">
        <v>167025.237</v>
      </c>
      <c r="I62" s="32">
        <f t="shared" si="3"/>
        <v>17.4337504457485</v>
      </c>
      <c r="J62" s="19">
        <v>533894</v>
      </c>
      <c r="K62" s="19">
        <v>493521.741</v>
      </c>
      <c r="L62" s="32">
        <f t="shared" si="4"/>
        <v>8.18044184197349</v>
      </c>
    </row>
    <row r="63" spans="2:12" ht="12">
      <c r="B63" s="9"/>
      <c r="C63" s="9"/>
      <c r="D63" s="9" t="s">
        <v>172</v>
      </c>
      <c r="E63" s="9"/>
      <c r="F63" s="9"/>
      <c r="G63" s="22"/>
      <c r="H63" s="22"/>
      <c r="I63" s="32"/>
      <c r="J63" s="22"/>
      <c r="K63" s="22"/>
      <c r="L63" s="32"/>
    </row>
    <row r="64" spans="2:12" ht="12">
      <c r="B64" s="9"/>
      <c r="C64" s="9"/>
      <c r="D64" s="9" t="s">
        <v>173</v>
      </c>
      <c r="E64" s="9"/>
      <c r="F64" s="9"/>
      <c r="G64" s="22">
        <v>50362</v>
      </c>
      <c r="H64" s="22">
        <v>49457.633</v>
      </c>
      <c r="I64" s="32">
        <f t="shared" si="3"/>
        <v>1.8285691108589788</v>
      </c>
      <c r="J64" s="22">
        <v>218433</v>
      </c>
      <c r="K64" s="19">
        <v>161000.161</v>
      </c>
      <c r="L64" s="32">
        <f t="shared" si="4"/>
        <v>35.67253513491829</v>
      </c>
    </row>
    <row r="65" spans="2:12" ht="12">
      <c r="B65" s="9"/>
      <c r="C65" s="9"/>
      <c r="D65" s="9" t="s">
        <v>174</v>
      </c>
      <c r="E65" s="9"/>
      <c r="F65" s="9"/>
      <c r="G65" s="22">
        <v>329216</v>
      </c>
      <c r="H65" s="19">
        <v>313970.905</v>
      </c>
      <c r="I65" s="32">
        <f t="shared" si="3"/>
        <v>4.855575710112376</v>
      </c>
      <c r="J65" s="22">
        <v>377174</v>
      </c>
      <c r="K65" s="19">
        <v>344123.148</v>
      </c>
      <c r="L65" s="32">
        <f t="shared" si="4"/>
        <v>9.60436756204497</v>
      </c>
    </row>
    <row r="66" spans="2:12" ht="12">
      <c r="B66" s="14"/>
      <c r="C66" s="9"/>
      <c r="D66" s="9" t="s">
        <v>175</v>
      </c>
      <c r="E66" s="9"/>
      <c r="F66" s="9"/>
      <c r="G66" s="19">
        <v>61626</v>
      </c>
      <c r="H66" s="19">
        <v>67600.548</v>
      </c>
      <c r="I66" s="32">
        <f t="shared" si="3"/>
        <v>-8.838017111932288</v>
      </c>
      <c r="J66" s="19">
        <v>167599</v>
      </c>
      <c r="K66" s="19">
        <v>146473.203</v>
      </c>
      <c r="L66" s="32">
        <f t="shared" si="4"/>
        <v>14.42297742338576</v>
      </c>
    </row>
    <row r="67" spans="2:12" ht="12">
      <c r="B67" s="9"/>
      <c r="C67" s="9"/>
      <c r="D67" s="9" t="s">
        <v>176</v>
      </c>
      <c r="E67" s="9"/>
      <c r="F67" s="9"/>
      <c r="G67" s="19">
        <v>74553</v>
      </c>
      <c r="H67" s="19">
        <v>45674.834</v>
      </c>
      <c r="I67" s="32">
        <f t="shared" si="3"/>
        <v>63.22555217168386</v>
      </c>
      <c r="J67" s="19">
        <v>104949</v>
      </c>
      <c r="K67" s="19">
        <v>104135.958</v>
      </c>
      <c r="L67" s="32">
        <f t="shared" si="4"/>
        <v>0.7807504877421962</v>
      </c>
    </row>
    <row r="68" spans="2:12" ht="12">
      <c r="B68" s="9"/>
      <c r="C68" s="9"/>
      <c r="D68" s="9" t="s">
        <v>177</v>
      </c>
      <c r="E68" s="9"/>
      <c r="F68" s="9"/>
      <c r="G68" s="19">
        <v>128693</v>
      </c>
      <c r="H68" s="19">
        <v>117026.79</v>
      </c>
      <c r="I68" s="32">
        <f t="shared" si="3"/>
        <v>9.968837050046403</v>
      </c>
      <c r="J68" s="19">
        <v>511334</v>
      </c>
      <c r="K68" s="19">
        <v>439359.997</v>
      </c>
      <c r="L68" s="32">
        <f t="shared" si="4"/>
        <v>16.38155578374152</v>
      </c>
    </row>
    <row r="69" spans="2:12" ht="12">
      <c r="B69" s="9"/>
      <c r="C69" s="9"/>
      <c r="D69" s="9" t="s">
        <v>178</v>
      </c>
      <c r="E69" s="9"/>
      <c r="F69" s="9"/>
      <c r="G69" s="19">
        <v>55716</v>
      </c>
      <c r="H69" s="19">
        <v>28764.23</v>
      </c>
      <c r="I69" s="32">
        <f t="shared" si="3"/>
        <v>93.69891006990278</v>
      </c>
      <c r="J69" s="19">
        <v>51400</v>
      </c>
      <c r="K69" s="19">
        <v>39184.781</v>
      </c>
      <c r="L69" s="32">
        <f t="shared" si="4"/>
        <v>31.173375704205142</v>
      </c>
    </row>
    <row r="70" spans="2:12" ht="12">
      <c r="B70" s="9"/>
      <c r="C70" s="9"/>
      <c r="D70" s="9" t="s">
        <v>179</v>
      </c>
      <c r="E70" s="9"/>
      <c r="F70" s="9"/>
      <c r="G70" s="19">
        <v>11298</v>
      </c>
      <c r="H70" s="19">
        <v>8595.737</v>
      </c>
      <c r="I70" s="32">
        <f t="shared" si="3"/>
        <v>31.437246160509574</v>
      </c>
      <c r="J70" s="19">
        <v>85913</v>
      </c>
      <c r="K70" s="19">
        <v>45386.032</v>
      </c>
      <c r="L70" s="32">
        <f t="shared" si="4"/>
        <v>89.2939219714118</v>
      </c>
    </row>
    <row r="71" spans="2:12" ht="12">
      <c r="B71" s="9"/>
      <c r="C71" s="9"/>
      <c r="D71" s="9" t="s">
        <v>180</v>
      </c>
      <c r="E71" s="9"/>
      <c r="F71" s="9"/>
      <c r="G71" s="19"/>
      <c r="H71" s="19"/>
      <c r="I71" s="32"/>
      <c r="J71" s="19"/>
      <c r="K71" s="22"/>
      <c r="L71" s="32"/>
    </row>
    <row r="72" spans="2:12" ht="12">
      <c r="B72" s="9"/>
      <c r="C72" s="9"/>
      <c r="D72" s="9" t="s">
        <v>181</v>
      </c>
      <c r="E72" s="9"/>
      <c r="F72" s="9"/>
      <c r="G72" s="19">
        <v>85133</v>
      </c>
      <c r="H72" s="19">
        <v>134785.681</v>
      </c>
      <c r="I72" s="32">
        <f t="shared" si="3"/>
        <v>-36.8382461932288</v>
      </c>
      <c r="J72" s="19">
        <v>209284</v>
      </c>
      <c r="K72" s="22">
        <v>200538.434</v>
      </c>
      <c r="L72" s="32">
        <f t="shared" si="4"/>
        <v>4.361042332663274</v>
      </c>
    </row>
    <row r="73" spans="2:12" ht="12">
      <c r="B73" s="9"/>
      <c r="C73" s="9"/>
      <c r="D73" s="9" t="s">
        <v>182</v>
      </c>
      <c r="E73" s="9"/>
      <c r="F73" s="9"/>
      <c r="G73" s="22">
        <v>46413</v>
      </c>
      <c r="H73" s="22">
        <v>39022.245</v>
      </c>
      <c r="I73" s="32">
        <f t="shared" si="3"/>
        <v>18.939850846613254</v>
      </c>
      <c r="J73" s="22">
        <v>91102</v>
      </c>
      <c r="K73" s="19">
        <v>74121.978</v>
      </c>
      <c r="L73" s="32">
        <f t="shared" si="4"/>
        <v>22.908214888706823</v>
      </c>
    </row>
    <row r="74" spans="2:12" ht="12">
      <c r="B74" s="9"/>
      <c r="C74" s="9"/>
      <c r="D74" s="9" t="s">
        <v>183</v>
      </c>
      <c r="E74" s="9"/>
      <c r="F74" s="9"/>
      <c r="G74" s="19">
        <v>172</v>
      </c>
      <c r="H74" s="19">
        <v>2157.954</v>
      </c>
      <c r="I74" s="32">
        <f t="shared" si="3"/>
        <v>-92.02948719018107</v>
      </c>
      <c r="J74" s="19">
        <v>5792</v>
      </c>
      <c r="K74" s="19">
        <v>7715.833</v>
      </c>
      <c r="L74" s="32">
        <f t="shared" si="4"/>
        <v>-24.933574897227544</v>
      </c>
    </row>
    <row r="75" spans="2:12" ht="12">
      <c r="B75" s="9"/>
      <c r="C75" s="9"/>
      <c r="D75" s="9"/>
      <c r="E75" s="9"/>
      <c r="F75" s="9"/>
      <c r="G75" s="37"/>
      <c r="H75" s="37"/>
      <c r="I75" s="20"/>
      <c r="J75" s="37"/>
      <c r="K75" s="37"/>
      <c r="L75" s="20"/>
    </row>
    <row r="76" s="28" customFormat="1" ht="12.75"/>
    <row r="77" s="28" customFormat="1" ht="12.75">
      <c r="L77" s="28">
        <v>3</v>
      </c>
    </row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6.5" customHeight="1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6.5" customHeight="1"/>
    <row r="124" s="28" customFormat="1" ht="16.5" customHeight="1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6.5" customHeight="1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/>
    <row r="245" s="28" customFormat="1" ht="12.75"/>
    <row r="246" s="28" customFormat="1" ht="12.75"/>
    <row r="247" s="28" customFormat="1" ht="12.75"/>
    <row r="248" s="28" customFormat="1" ht="12.75"/>
    <row r="249" s="28" customFormat="1" ht="12.75"/>
    <row r="250" s="28" customFormat="1" ht="12.75"/>
    <row r="251" s="28" customFormat="1" ht="12.75"/>
    <row r="252" s="28" customFormat="1" ht="12.75"/>
    <row r="253" s="28" customFormat="1" ht="12.75"/>
    <row r="254" s="28" customFormat="1" ht="12.75"/>
    <row r="255" s="28" customFormat="1" ht="12.75"/>
    <row r="256" s="28" customFormat="1" ht="12.75"/>
    <row r="257" s="28" customFormat="1" ht="12.75"/>
    <row r="258" s="28" customFormat="1" ht="12.75"/>
    <row r="259" s="28" customFormat="1" ht="12.75"/>
    <row r="260" s="28" customFormat="1" ht="12.75"/>
    <row r="261" s="28" customFormat="1" ht="12.75"/>
    <row r="262" s="28" customFormat="1" ht="12.75"/>
    <row r="263" s="28" customFormat="1" ht="12.75"/>
    <row r="264" s="28" customFormat="1" ht="12.75"/>
    <row r="265" s="28" customFormat="1" ht="12.75"/>
    <row r="266" s="28" customFormat="1" ht="12.75"/>
    <row r="267" s="28" customFormat="1" ht="12.75"/>
    <row r="268" s="28" customFormat="1" ht="12.75"/>
    <row r="269" s="28" customFormat="1" ht="12.75"/>
    <row r="270" s="28" customFormat="1" ht="12.75"/>
    <row r="271" s="28" customFormat="1" ht="12.75"/>
    <row r="272" s="28" customFormat="1" ht="12.75"/>
    <row r="273" s="28" customFormat="1" ht="12.75"/>
    <row r="274" s="28" customFormat="1" ht="12.75"/>
    <row r="275" s="28" customFormat="1" ht="12.75"/>
    <row r="276" s="28" customFormat="1" ht="12.75"/>
    <row r="277" s="28" customFormat="1" ht="12.75"/>
    <row r="278" s="28" customFormat="1" ht="12.75"/>
    <row r="279" s="28" customFormat="1" ht="12.75"/>
    <row r="280" s="28" customFormat="1" ht="12.75"/>
    <row r="281" s="28" customFormat="1" ht="12.75"/>
    <row r="282" s="28" customFormat="1" ht="12.75"/>
    <row r="283" s="28" customFormat="1" ht="12.75"/>
    <row r="284" s="28" customFormat="1" ht="12.75"/>
    <row r="285" s="28" customFormat="1" ht="12.75"/>
    <row r="286" s="28" customFormat="1" ht="12.75"/>
    <row r="287" s="28" customFormat="1" ht="12.75"/>
    <row r="288" s="28" customFormat="1" ht="12.75"/>
    <row r="289" s="28" customFormat="1" ht="12.75"/>
    <row r="290" s="28" customFormat="1" ht="12.75"/>
    <row r="291" s="28" customFormat="1" ht="12.75"/>
    <row r="292" s="28" customFormat="1" ht="12.75"/>
    <row r="293" s="28" customFormat="1" ht="12.75"/>
    <row r="294" s="28" customFormat="1" ht="12.75"/>
    <row r="295" s="28" customFormat="1" ht="12.75"/>
    <row r="296" s="28" customFormat="1" ht="12.75"/>
    <row r="297" s="28" customFormat="1" ht="12.75"/>
    <row r="298" s="28" customFormat="1" ht="12.75"/>
    <row r="299" s="28" customFormat="1" ht="12.75"/>
    <row r="300" s="28" customFormat="1" ht="12.75"/>
    <row r="301" s="28" customFormat="1" ht="12.75"/>
    <row r="302" s="28" customFormat="1" ht="12.75"/>
    <row r="303" s="28" customFormat="1" ht="12.75"/>
    <row r="304" s="28" customFormat="1" ht="12.75"/>
    <row r="305" s="28" customFormat="1" ht="12.75"/>
    <row r="306" s="28" customFormat="1" ht="12.75"/>
    <row r="307" s="28" customFormat="1" ht="12.75"/>
    <row r="308" s="28" customFormat="1" ht="12.75"/>
    <row r="309" s="28" customFormat="1" ht="12.75"/>
    <row r="310" s="28" customFormat="1" ht="12.75"/>
    <row r="311" s="28" customFormat="1" ht="12.75"/>
    <row r="312" s="28" customFormat="1" ht="12.75"/>
    <row r="313" s="28" customFormat="1" ht="12.75"/>
    <row r="314" s="28" customFormat="1" ht="12.75"/>
    <row r="315" s="28" customFormat="1" ht="12.75"/>
    <row r="316" s="28" customFormat="1" ht="12.75"/>
    <row r="317" s="28" customFormat="1" ht="12.75"/>
    <row r="318" s="28" customFormat="1" ht="12.75"/>
    <row r="319" s="28" customFormat="1" ht="12.75"/>
    <row r="320" spans="1:12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1:12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1:12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1:12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1:12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1:12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1:12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1:12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1:12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1:12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1:12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1:12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1:12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1:12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1:12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2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12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1:12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1:12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1:12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1:12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1:12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1:12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1:12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1:12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1:12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1:12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1:12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1:12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1:12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1:12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1:12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1:12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1:12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1:12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1:12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1:12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1:12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1:12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1:12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1:12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1:12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1:12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1:12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1:12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1:12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1:12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1:12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1:12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1:12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1:12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1:12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1:12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1:12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1:12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1:12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1:12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1:12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1:12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1:12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1:12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1:12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1:12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1:12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1:12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1:12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1:12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1:12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1:12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1:12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1:12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1:12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1:12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1:12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1:12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1:12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1:12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1:12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1:12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1:12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1:12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1:12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1:12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1:12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1:12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1:12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1:12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1:12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1:12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1:12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1:12" ht="1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ht="1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ht="1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ht="1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93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18.421875" style="1" customWidth="1"/>
    <col min="7" max="7" width="8.7109375" style="1" bestFit="1" customWidth="1"/>
    <col min="8" max="8" width="8.7109375" style="1" customWidth="1"/>
    <col min="9" max="9" width="12.8515625" style="1" customWidth="1"/>
    <col min="10" max="11" width="9.00390625" style="1" customWidth="1"/>
    <col min="12" max="12" width="13.00390625" style="1" customWidth="1"/>
    <col min="13" max="16384" width="11.421875" style="1" customWidth="1"/>
  </cols>
  <sheetData>
    <row r="2" spans="1:12" ht="14.25">
      <c r="A2" s="3"/>
      <c r="B2" s="3"/>
      <c r="C2" s="4"/>
      <c r="D2" s="4"/>
      <c r="E2" s="4"/>
      <c r="F2" s="4"/>
      <c r="G2" s="103" t="s">
        <v>216</v>
      </c>
      <c r="H2" s="104"/>
      <c r="I2" s="105"/>
      <c r="J2" s="103" t="s">
        <v>217</v>
      </c>
      <c r="K2" s="104"/>
      <c r="L2" s="104"/>
    </row>
    <row r="3" spans="1:12" ht="12" customHeight="1">
      <c r="A3" s="5"/>
      <c r="B3" s="5"/>
      <c r="C3" s="5"/>
      <c r="D3" s="5"/>
      <c r="E3" s="5"/>
      <c r="F3" s="6"/>
      <c r="G3" s="108">
        <v>2007</v>
      </c>
      <c r="H3" s="106">
        <v>2006</v>
      </c>
      <c r="I3" s="7" t="s">
        <v>0</v>
      </c>
      <c r="J3" s="106">
        <v>2007</v>
      </c>
      <c r="K3" s="106">
        <v>2006</v>
      </c>
      <c r="L3" s="7" t="s">
        <v>0</v>
      </c>
    </row>
    <row r="4" spans="1:18" ht="12" customHeight="1">
      <c r="A4" s="5"/>
      <c r="B4" s="5"/>
      <c r="C4" s="5"/>
      <c r="D4" s="5"/>
      <c r="E4" s="5"/>
      <c r="F4" s="6"/>
      <c r="G4" s="109"/>
      <c r="H4" s="107"/>
      <c r="I4" s="8" t="s">
        <v>236</v>
      </c>
      <c r="J4" s="107"/>
      <c r="K4" s="107"/>
      <c r="L4" s="8" t="s">
        <v>236</v>
      </c>
      <c r="Q4" s="9"/>
      <c r="R4" s="9"/>
    </row>
    <row r="5" spans="1:18" ht="12">
      <c r="A5" s="10"/>
      <c r="B5" s="10"/>
      <c r="C5" s="10"/>
      <c r="D5" s="11"/>
      <c r="E5" s="10"/>
      <c r="F5" s="12"/>
      <c r="G5" s="100" t="s">
        <v>1</v>
      </c>
      <c r="H5" s="101"/>
      <c r="I5" s="13" t="s">
        <v>2</v>
      </c>
      <c r="J5" s="102" t="s">
        <v>3</v>
      </c>
      <c r="K5" s="101"/>
      <c r="L5" s="13" t="s">
        <v>2</v>
      </c>
      <c r="Q5" s="9" t="s">
        <v>4</v>
      </c>
      <c r="R5" s="14"/>
    </row>
    <row r="6" spans="1:12" s="18" customFormat="1" ht="9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7"/>
    </row>
    <row r="7" spans="1:16" s="14" customFormat="1" ht="12.75" customHeight="1">
      <c r="A7" s="2"/>
      <c r="B7" s="25" t="s">
        <v>231</v>
      </c>
      <c r="C7" s="9"/>
      <c r="D7" s="9"/>
      <c r="E7" s="9"/>
      <c r="F7" s="9"/>
      <c r="G7" s="19"/>
      <c r="H7" s="19"/>
      <c r="I7" s="20"/>
      <c r="J7" s="19"/>
      <c r="K7" s="19"/>
      <c r="L7" s="20"/>
      <c r="M7" s="1"/>
      <c r="N7" s="9"/>
      <c r="O7" s="9"/>
      <c r="P7" s="9"/>
    </row>
    <row r="8" spans="1:12" s="14" customFormat="1" ht="12">
      <c r="A8" s="1"/>
      <c r="B8" s="9"/>
      <c r="C8" s="9"/>
      <c r="D8" s="9" t="s">
        <v>221</v>
      </c>
      <c r="E8" s="9"/>
      <c r="F8" s="9"/>
      <c r="G8" s="19"/>
      <c r="H8" s="19"/>
      <c r="I8" s="20"/>
      <c r="J8" s="19"/>
      <c r="K8" s="19"/>
      <c r="L8" s="20"/>
    </row>
    <row r="9" spans="1:12" s="14" customFormat="1" ht="12">
      <c r="A9" s="1"/>
      <c r="B9" s="9"/>
      <c r="C9" s="9"/>
      <c r="D9" s="9" t="s">
        <v>222</v>
      </c>
      <c r="E9" s="9"/>
      <c r="F9" s="9"/>
      <c r="G9" s="19">
        <v>9234</v>
      </c>
      <c r="H9" s="19">
        <v>6466.577</v>
      </c>
      <c r="I9" s="32">
        <f>SUM(G9/H9)*100-100</f>
        <v>42.79579443653111</v>
      </c>
      <c r="J9" s="19">
        <v>19008</v>
      </c>
      <c r="K9" s="19">
        <v>11411.581</v>
      </c>
      <c r="L9" s="32">
        <f>SUM(J9/K9)*100-100</f>
        <v>66.56762984901042</v>
      </c>
    </row>
    <row r="10" spans="1:12" s="14" customFormat="1" ht="12">
      <c r="A10" s="1"/>
      <c r="B10" s="9"/>
      <c r="C10" s="9"/>
      <c r="D10" s="9" t="s">
        <v>184</v>
      </c>
      <c r="E10" s="9"/>
      <c r="F10" s="9"/>
      <c r="G10" s="19">
        <v>46384</v>
      </c>
      <c r="H10" s="19">
        <v>50040.2</v>
      </c>
      <c r="I10" s="32">
        <f aca="true" t="shared" si="0" ref="I10:I21">SUM(G10/H10)*100-100</f>
        <v>-7.3065255534550175</v>
      </c>
      <c r="J10" s="19">
        <v>116309</v>
      </c>
      <c r="K10" s="19">
        <v>96819.827</v>
      </c>
      <c r="L10" s="32">
        <f aca="true" t="shared" si="1" ref="L10:L21">SUM(J10/K10)*100-100</f>
        <v>20.12932020628378</v>
      </c>
    </row>
    <row r="11" spans="1:12" s="14" customFormat="1" ht="12">
      <c r="A11" s="1"/>
      <c r="C11" s="9"/>
      <c r="D11" s="9" t="s">
        <v>185</v>
      </c>
      <c r="E11" s="9"/>
      <c r="F11" s="9"/>
      <c r="G11" s="19">
        <v>786958</v>
      </c>
      <c r="H11" s="19">
        <v>216700.406</v>
      </c>
      <c r="I11" s="32">
        <f t="shared" si="0"/>
        <v>263.15483414461164</v>
      </c>
      <c r="J11" s="19">
        <v>48684</v>
      </c>
      <c r="K11" s="19">
        <v>54453.912</v>
      </c>
      <c r="L11" s="32">
        <f t="shared" si="1"/>
        <v>-10.595954979322698</v>
      </c>
    </row>
    <row r="12" spans="1:12" s="14" customFormat="1" ht="12">
      <c r="A12" s="1"/>
      <c r="B12" s="9"/>
      <c r="C12" s="9"/>
      <c r="D12" s="9" t="s">
        <v>186</v>
      </c>
      <c r="E12" s="9"/>
      <c r="F12" s="9"/>
      <c r="G12" s="19">
        <v>26907</v>
      </c>
      <c r="H12" s="19">
        <v>27436.926</v>
      </c>
      <c r="I12" s="32">
        <f t="shared" si="0"/>
        <v>-1.9314335724053109</v>
      </c>
      <c r="J12" s="19">
        <v>74983</v>
      </c>
      <c r="K12" s="19">
        <v>100273.351</v>
      </c>
      <c r="L12" s="32">
        <f t="shared" si="1"/>
        <v>-25.22140802893881</v>
      </c>
    </row>
    <row r="13" spans="1:12" s="14" customFormat="1" ht="12">
      <c r="A13" s="1"/>
      <c r="B13" s="9"/>
      <c r="C13" s="9"/>
      <c r="D13" s="9" t="s">
        <v>187</v>
      </c>
      <c r="E13" s="9"/>
      <c r="F13" s="9"/>
      <c r="G13" s="19">
        <v>255972</v>
      </c>
      <c r="H13" s="19">
        <v>213427.55</v>
      </c>
      <c r="I13" s="32">
        <f t="shared" si="0"/>
        <v>19.933907314215077</v>
      </c>
      <c r="J13" s="19">
        <v>1013053</v>
      </c>
      <c r="K13" s="19">
        <v>853992.381</v>
      </c>
      <c r="L13" s="32">
        <f t="shared" si="1"/>
        <v>18.625531391011307</v>
      </c>
    </row>
    <row r="14" spans="1:12" s="14" customFormat="1" ht="12">
      <c r="A14" s="1"/>
      <c r="B14" s="9"/>
      <c r="C14" s="9"/>
      <c r="D14" s="9" t="s">
        <v>188</v>
      </c>
      <c r="E14" s="9"/>
      <c r="F14" s="9"/>
      <c r="G14" s="19">
        <v>16988</v>
      </c>
      <c r="H14" s="19">
        <v>25003.596</v>
      </c>
      <c r="I14" s="32">
        <f t="shared" si="0"/>
        <v>-32.05777280995902</v>
      </c>
      <c r="J14" s="19">
        <v>10468</v>
      </c>
      <c r="K14" s="19">
        <v>11666.418</v>
      </c>
      <c r="L14" s="32">
        <f t="shared" si="1"/>
        <v>-10.272373234012349</v>
      </c>
    </row>
    <row r="15" spans="1:12" s="14" customFormat="1" ht="12">
      <c r="A15" s="1"/>
      <c r="B15" s="9"/>
      <c r="C15" s="9"/>
      <c r="D15" s="9" t="s">
        <v>189</v>
      </c>
      <c r="E15" s="9"/>
      <c r="F15" s="9"/>
      <c r="G15" s="19">
        <v>823095</v>
      </c>
      <c r="H15" s="19">
        <v>888409.492000001</v>
      </c>
      <c r="I15" s="32">
        <f t="shared" si="0"/>
        <v>-7.351845358266502</v>
      </c>
      <c r="J15" s="19">
        <v>499388</v>
      </c>
      <c r="K15" s="19">
        <v>380395.581</v>
      </c>
      <c r="L15" s="32">
        <f t="shared" si="1"/>
        <v>31.281230630279055</v>
      </c>
    </row>
    <row r="16" spans="1:12" s="14" customFormat="1" ht="12">
      <c r="A16" s="1"/>
      <c r="B16" s="9"/>
      <c r="C16" s="9"/>
      <c r="D16" s="9" t="s">
        <v>190</v>
      </c>
      <c r="E16" s="9"/>
      <c r="F16" s="9"/>
      <c r="G16" s="19">
        <v>36234</v>
      </c>
      <c r="H16" s="19">
        <v>33944.098</v>
      </c>
      <c r="I16" s="32">
        <f t="shared" si="0"/>
        <v>6.746097657389512</v>
      </c>
      <c r="J16" s="19">
        <v>17174</v>
      </c>
      <c r="K16" s="19">
        <v>17519.952</v>
      </c>
      <c r="L16" s="32">
        <f t="shared" si="1"/>
        <v>-1.9746172820564851</v>
      </c>
    </row>
    <row r="17" spans="1:15" s="14" customFormat="1" ht="12">
      <c r="A17" s="1"/>
      <c r="B17" s="9"/>
      <c r="C17" s="9"/>
      <c r="D17" s="9" t="s">
        <v>191</v>
      </c>
      <c r="E17" s="9"/>
      <c r="F17" s="9"/>
      <c r="G17" s="19">
        <v>1007363</v>
      </c>
      <c r="H17" s="19">
        <v>3304161.867</v>
      </c>
      <c r="I17" s="32">
        <f t="shared" si="0"/>
        <v>-69.51229871451089</v>
      </c>
      <c r="J17" s="19">
        <v>1040797</v>
      </c>
      <c r="K17" s="19">
        <v>2830576.122</v>
      </c>
      <c r="L17" s="32">
        <f t="shared" si="1"/>
        <v>-63.23020632052092</v>
      </c>
      <c r="O17" s="24"/>
    </row>
    <row r="18" spans="1:12" s="14" customFormat="1" ht="12">
      <c r="A18" s="1"/>
      <c r="B18" s="9"/>
      <c r="C18" s="9"/>
      <c r="D18" s="9" t="s">
        <v>192</v>
      </c>
      <c r="E18" s="9"/>
      <c r="F18" s="9"/>
      <c r="G18" s="19">
        <v>266014</v>
      </c>
      <c r="H18" s="19">
        <v>491563.568</v>
      </c>
      <c r="I18" s="32">
        <f t="shared" si="0"/>
        <v>-45.884109946895016</v>
      </c>
      <c r="J18" s="19">
        <v>124946</v>
      </c>
      <c r="K18" s="19">
        <v>73089.328</v>
      </c>
      <c r="L18" s="32">
        <f t="shared" si="1"/>
        <v>70.94971785757835</v>
      </c>
    </row>
    <row r="19" spans="1:12" s="14" customFormat="1" ht="12.75">
      <c r="A19" s="28"/>
      <c r="B19" s="28"/>
      <c r="C19" s="28"/>
      <c r="D19" s="9" t="s">
        <v>193</v>
      </c>
      <c r="E19" s="9"/>
      <c r="F19" s="9"/>
      <c r="G19" s="19">
        <v>131172</v>
      </c>
      <c r="H19" s="19">
        <v>253028.936</v>
      </c>
      <c r="I19" s="32">
        <f t="shared" si="0"/>
        <v>-48.15928878584859</v>
      </c>
      <c r="J19" s="19">
        <v>165116</v>
      </c>
      <c r="K19" s="19">
        <v>194455.173</v>
      </c>
      <c r="L19" s="32">
        <f t="shared" si="1"/>
        <v>-15.087885062332589</v>
      </c>
    </row>
    <row r="20" spans="1:12" s="14" customFormat="1" ht="12.75">
      <c r="A20" s="1"/>
      <c r="B20" s="28"/>
      <c r="C20" s="28"/>
      <c r="D20" s="9" t="s">
        <v>194</v>
      </c>
      <c r="E20" s="9"/>
      <c r="F20" s="9"/>
      <c r="G20" s="19">
        <v>83078</v>
      </c>
      <c r="H20" s="19">
        <v>83875.948</v>
      </c>
      <c r="I20" s="32">
        <f t="shared" si="0"/>
        <v>-0.9513430477113758</v>
      </c>
      <c r="J20" s="19">
        <v>190300</v>
      </c>
      <c r="K20" s="19">
        <v>99011.1469999999</v>
      </c>
      <c r="L20" s="32">
        <f t="shared" si="1"/>
        <v>92.2005812133458</v>
      </c>
    </row>
    <row r="21" spans="1:12" s="14" customFormat="1" ht="12.75">
      <c r="A21" s="28"/>
      <c r="B21" s="28"/>
      <c r="C21" s="28"/>
      <c r="D21" s="9" t="s">
        <v>195</v>
      </c>
      <c r="E21" s="9"/>
      <c r="F21" s="9"/>
      <c r="G21" s="19">
        <v>408391</v>
      </c>
      <c r="H21" s="19">
        <v>379999.942</v>
      </c>
      <c r="I21" s="32">
        <f t="shared" si="0"/>
        <v>7.471332192992804</v>
      </c>
      <c r="J21" s="19">
        <v>920014</v>
      </c>
      <c r="K21" s="19">
        <v>715542.103</v>
      </c>
      <c r="L21" s="32">
        <f t="shared" si="1"/>
        <v>28.575802338216846</v>
      </c>
    </row>
    <row r="22" spans="1:12" s="14" customFormat="1" ht="12.75">
      <c r="A22" s="28"/>
      <c r="B22" s="28"/>
      <c r="C22" s="28"/>
      <c r="D22" s="9" t="s">
        <v>196</v>
      </c>
      <c r="E22" s="9"/>
      <c r="F22" s="9"/>
      <c r="G22" s="19">
        <v>166506</v>
      </c>
      <c r="H22" s="19">
        <v>218698.413</v>
      </c>
      <c r="I22" s="32">
        <f>SUM(G22/H22)*100-100</f>
        <v>-23.865016798270048</v>
      </c>
      <c r="J22" s="19">
        <v>419732</v>
      </c>
      <c r="K22" s="19">
        <v>454693.025</v>
      </c>
      <c r="L22" s="32">
        <f>SUM(J22/K22)*100-100</f>
        <v>-7.688929250674121</v>
      </c>
    </row>
    <row r="23" spans="2:12" ht="12">
      <c r="B23" s="9"/>
      <c r="C23" s="9"/>
      <c r="D23" s="9" t="s">
        <v>197</v>
      </c>
      <c r="E23" s="9"/>
      <c r="F23" s="9"/>
      <c r="G23" s="19">
        <v>26066</v>
      </c>
      <c r="H23" s="19">
        <v>37134.683</v>
      </c>
      <c r="I23" s="32">
        <f aca="true" t="shared" si="2" ref="I23:I37">SUM(G23/H23)*100-100</f>
        <v>-29.806860072024847</v>
      </c>
      <c r="J23" s="19">
        <v>69720</v>
      </c>
      <c r="K23" s="19">
        <v>74728.607</v>
      </c>
      <c r="L23" s="32">
        <f aca="true" t="shared" si="3" ref="L23:L36">SUM(J23/K23)*100-100</f>
        <v>-6.702395777295848</v>
      </c>
    </row>
    <row r="24" spans="2:12" ht="12">
      <c r="B24" s="9"/>
      <c r="C24" s="9"/>
      <c r="D24" s="9" t="s">
        <v>198</v>
      </c>
      <c r="E24" s="9"/>
      <c r="F24" s="9"/>
      <c r="G24" s="19">
        <v>74759</v>
      </c>
      <c r="H24" s="19">
        <v>71935.304</v>
      </c>
      <c r="I24" s="32">
        <f t="shared" si="2"/>
        <v>3.925327124495098</v>
      </c>
      <c r="J24" s="19">
        <v>1093</v>
      </c>
      <c r="K24" s="19">
        <v>1057.82</v>
      </c>
      <c r="L24" s="32">
        <f t="shared" si="3"/>
        <v>3.3257075873021904</v>
      </c>
    </row>
    <row r="25" spans="2:12" ht="12">
      <c r="B25" s="9"/>
      <c r="C25" s="9"/>
      <c r="D25" s="9" t="s">
        <v>199</v>
      </c>
      <c r="E25" s="9"/>
      <c r="F25" s="9"/>
      <c r="G25" s="19">
        <v>169047</v>
      </c>
      <c r="H25" s="19">
        <v>135173.709</v>
      </c>
      <c r="I25" s="32">
        <f t="shared" si="2"/>
        <v>25.059082310155432</v>
      </c>
      <c r="J25" s="19">
        <v>33249</v>
      </c>
      <c r="K25" s="19">
        <v>27898.824</v>
      </c>
      <c r="L25" s="32">
        <f t="shared" si="3"/>
        <v>19.17706638817465</v>
      </c>
    </row>
    <row r="26" spans="2:12" ht="12">
      <c r="B26" s="9"/>
      <c r="C26" s="9"/>
      <c r="D26" s="9" t="s">
        <v>200</v>
      </c>
      <c r="E26" s="9"/>
      <c r="F26" s="9"/>
      <c r="G26" s="19">
        <v>77338</v>
      </c>
      <c r="H26" s="19">
        <v>81806.746</v>
      </c>
      <c r="I26" s="32">
        <f t="shared" si="2"/>
        <v>-5.462564175330968</v>
      </c>
      <c r="J26" s="19">
        <v>4732</v>
      </c>
      <c r="K26" s="19">
        <v>4883.92</v>
      </c>
      <c r="L26" s="32">
        <f t="shared" si="3"/>
        <v>-3.1106160625071624</v>
      </c>
    </row>
    <row r="27" spans="2:12" ht="12">
      <c r="B27" s="9"/>
      <c r="C27" s="9"/>
      <c r="D27" s="9" t="s">
        <v>201</v>
      </c>
      <c r="E27" s="9"/>
      <c r="F27" s="9"/>
      <c r="G27" s="19">
        <v>114398</v>
      </c>
      <c r="H27" s="19">
        <v>126519.528</v>
      </c>
      <c r="I27" s="32">
        <f t="shared" si="2"/>
        <v>-9.580756576960994</v>
      </c>
      <c r="J27" s="19">
        <v>5055</v>
      </c>
      <c r="K27" s="19">
        <v>28198.036</v>
      </c>
      <c r="L27" s="32">
        <f t="shared" si="3"/>
        <v>-82.07321956749044</v>
      </c>
    </row>
    <row r="28" spans="2:12" ht="12">
      <c r="B28" s="9"/>
      <c r="C28" s="9"/>
      <c r="D28" s="9" t="s">
        <v>202</v>
      </c>
      <c r="E28" s="9"/>
      <c r="F28" s="9"/>
      <c r="G28" s="19">
        <v>8735</v>
      </c>
      <c r="H28" s="19">
        <v>6105.702</v>
      </c>
      <c r="I28" s="32">
        <f t="shared" si="2"/>
        <v>43.06299259282551</v>
      </c>
      <c r="J28" s="19">
        <v>5099</v>
      </c>
      <c r="K28" s="19">
        <v>4305.202</v>
      </c>
      <c r="L28" s="32">
        <f t="shared" si="3"/>
        <v>18.438112776125266</v>
      </c>
    </row>
    <row r="29" spans="2:12" ht="12">
      <c r="B29" s="9"/>
      <c r="C29" s="9"/>
      <c r="D29" s="9" t="s">
        <v>203</v>
      </c>
      <c r="E29" s="9"/>
      <c r="F29" s="9"/>
      <c r="G29" s="19">
        <v>13659</v>
      </c>
      <c r="H29" s="19">
        <v>6970.529</v>
      </c>
      <c r="I29" s="32">
        <f t="shared" si="2"/>
        <v>95.95356392606641</v>
      </c>
      <c r="J29" s="19">
        <v>114293</v>
      </c>
      <c r="K29" s="19">
        <v>56551.333</v>
      </c>
      <c r="L29" s="32">
        <f t="shared" si="3"/>
        <v>102.10487346071932</v>
      </c>
    </row>
    <row r="30" spans="2:12" ht="12">
      <c r="B30" s="9"/>
      <c r="C30" s="9"/>
      <c r="D30" s="9" t="s">
        <v>204</v>
      </c>
      <c r="E30" s="9"/>
      <c r="F30" s="9"/>
      <c r="G30" s="19">
        <v>81875</v>
      </c>
      <c r="H30" s="19">
        <v>104087.865</v>
      </c>
      <c r="I30" s="32">
        <f t="shared" si="2"/>
        <v>-21.340494398650605</v>
      </c>
      <c r="J30" s="19">
        <v>195658</v>
      </c>
      <c r="K30" s="19">
        <v>257014.695</v>
      </c>
      <c r="L30" s="32">
        <f t="shared" si="3"/>
        <v>-23.872835364530417</v>
      </c>
    </row>
    <row r="31" spans="2:12" ht="12">
      <c r="B31" s="14"/>
      <c r="C31" s="9"/>
      <c r="D31" s="9" t="s">
        <v>205</v>
      </c>
      <c r="E31" s="9"/>
      <c r="F31" s="9"/>
      <c r="G31" s="19">
        <v>7044</v>
      </c>
      <c r="H31" s="19">
        <v>7288.633</v>
      </c>
      <c r="I31" s="32">
        <f t="shared" si="2"/>
        <v>-3.356363257691811</v>
      </c>
      <c r="J31" s="19">
        <v>20227</v>
      </c>
      <c r="K31" s="19">
        <v>6567.344</v>
      </c>
      <c r="L31" s="32">
        <f t="shared" si="3"/>
        <v>207.9936120294597</v>
      </c>
    </row>
    <row r="32" spans="2:12" ht="12">
      <c r="B32" s="9"/>
      <c r="C32" s="9"/>
      <c r="D32" s="9" t="s">
        <v>206</v>
      </c>
      <c r="E32" s="9"/>
      <c r="F32" s="9"/>
      <c r="G32" s="19">
        <v>186964</v>
      </c>
      <c r="H32" s="19">
        <v>153243.287</v>
      </c>
      <c r="I32" s="32">
        <f t="shared" si="2"/>
        <v>22.0046917944275</v>
      </c>
      <c r="J32" s="19">
        <v>371287</v>
      </c>
      <c r="K32" s="19">
        <v>343131.341</v>
      </c>
      <c r="L32" s="32">
        <f t="shared" si="3"/>
        <v>8.205504900235866</v>
      </c>
    </row>
    <row r="33" spans="2:12" ht="12">
      <c r="B33" s="9"/>
      <c r="C33" s="9"/>
      <c r="D33" s="9" t="s">
        <v>207</v>
      </c>
      <c r="E33" s="9"/>
      <c r="F33" s="9"/>
      <c r="G33" s="19">
        <v>397724</v>
      </c>
      <c r="H33" s="19">
        <v>138660.408</v>
      </c>
      <c r="I33" s="32">
        <f t="shared" si="2"/>
        <v>186.83313841107406</v>
      </c>
      <c r="J33" s="19">
        <v>172157</v>
      </c>
      <c r="K33" s="19">
        <v>92512.983</v>
      </c>
      <c r="L33" s="32">
        <f t="shared" si="3"/>
        <v>86.0895567490241</v>
      </c>
    </row>
    <row r="34" spans="2:12" ht="12">
      <c r="B34" s="9"/>
      <c r="C34" s="9"/>
      <c r="D34" s="9" t="s">
        <v>208</v>
      </c>
      <c r="E34" s="9"/>
      <c r="F34" s="9"/>
      <c r="G34" s="19">
        <v>519</v>
      </c>
      <c r="H34" s="19">
        <v>9.21</v>
      </c>
      <c r="I34" s="32" t="s">
        <v>269</v>
      </c>
      <c r="J34" s="19">
        <v>5496</v>
      </c>
      <c r="K34" s="19">
        <v>494.482</v>
      </c>
      <c r="L34" s="32" t="s">
        <v>269</v>
      </c>
    </row>
    <row r="35" spans="2:12" ht="12">
      <c r="B35" s="9"/>
      <c r="C35" s="9"/>
      <c r="D35" s="9" t="s">
        <v>209</v>
      </c>
      <c r="E35" s="9"/>
      <c r="F35" s="9"/>
      <c r="G35" s="19">
        <v>149859</v>
      </c>
      <c r="H35" s="19">
        <v>38354.733</v>
      </c>
      <c r="I35" s="32">
        <f t="shared" si="2"/>
        <v>290.7184023416354</v>
      </c>
      <c r="J35" s="19">
        <v>51801</v>
      </c>
      <c r="K35" s="19">
        <v>39587.538</v>
      </c>
      <c r="L35" s="32">
        <f t="shared" si="3"/>
        <v>30.8517847207371</v>
      </c>
    </row>
    <row r="36" spans="2:12" ht="12">
      <c r="B36" s="9"/>
      <c r="C36" s="9"/>
      <c r="D36" s="9" t="s">
        <v>210</v>
      </c>
      <c r="E36" s="9"/>
      <c r="F36" s="9"/>
      <c r="G36" s="19">
        <v>2798</v>
      </c>
      <c r="H36" s="19">
        <v>2480.006</v>
      </c>
      <c r="I36" s="32">
        <f t="shared" si="2"/>
        <v>12.822307687965278</v>
      </c>
      <c r="J36" s="19">
        <v>79</v>
      </c>
      <c r="K36" s="19">
        <v>81.36</v>
      </c>
      <c r="L36" s="32">
        <f t="shared" si="3"/>
        <v>-2.900688298918382</v>
      </c>
    </row>
    <row r="37" spans="2:12" ht="12">
      <c r="B37" s="9"/>
      <c r="C37" s="9"/>
      <c r="D37" s="9" t="s">
        <v>211</v>
      </c>
      <c r="E37" s="9"/>
      <c r="F37" s="9"/>
      <c r="G37" s="19">
        <v>26756</v>
      </c>
      <c r="H37" s="19">
        <v>40650.193</v>
      </c>
      <c r="I37" s="32">
        <f t="shared" si="2"/>
        <v>-34.179894299640836</v>
      </c>
      <c r="J37" s="19">
        <v>211627</v>
      </c>
      <c r="K37" s="19">
        <v>131998.805</v>
      </c>
      <c r="L37" s="32">
        <f>SUM(J37/K37)*100-100</f>
        <v>60.3249362749913</v>
      </c>
    </row>
    <row r="38" spans="2:12" ht="12">
      <c r="B38" s="9"/>
      <c r="C38" s="9"/>
      <c r="D38" s="9" t="s">
        <v>212</v>
      </c>
      <c r="E38" s="9"/>
      <c r="F38" s="9"/>
      <c r="G38" s="19">
        <v>0</v>
      </c>
      <c r="H38" s="19">
        <v>0.647</v>
      </c>
      <c r="I38" s="32" t="s">
        <v>269</v>
      </c>
      <c r="J38" s="19">
        <v>48315</v>
      </c>
      <c r="K38" s="19">
        <v>25331.374</v>
      </c>
      <c r="L38" s="32">
        <f>SUM(J38/K38)*100-100</f>
        <v>90.7318568665087</v>
      </c>
    </row>
    <row r="39" spans="1:12" ht="12">
      <c r="A39" s="14"/>
      <c r="B39" s="9"/>
      <c r="C39" s="9"/>
      <c r="D39" s="9" t="s">
        <v>213</v>
      </c>
      <c r="E39" s="9"/>
      <c r="F39" s="9"/>
      <c r="G39" s="19">
        <v>120911</v>
      </c>
      <c r="H39" s="19">
        <v>130998.724</v>
      </c>
      <c r="I39" s="32">
        <f>SUM(G39/H39)*100-100</f>
        <v>-7.700627679396334</v>
      </c>
      <c r="J39" s="19">
        <v>486589</v>
      </c>
      <c r="K39" s="19">
        <v>775540.976</v>
      </c>
      <c r="L39" s="32">
        <f>SUM(J39/K39)*100-100</f>
        <v>-37.25811851880796</v>
      </c>
    </row>
    <row r="40" spans="1:12" ht="12">
      <c r="A40" s="14"/>
      <c r="C40" s="9"/>
      <c r="D40" s="9"/>
      <c r="E40" s="9"/>
      <c r="F40" s="9"/>
      <c r="G40" s="19"/>
      <c r="H40" s="19"/>
      <c r="I40" s="32"/>
      <c r="J40" s="19"/>
      <c r="K40" s="19"/>
      <c r="L40" s="32"/>
    </row>
    <row r="41" spans="1:12" ht="12">
      <c r="A41" s="9"/>
      <c r="B41" s="34" t="s">
        <v>214</v>
      </c>
      <c r="C41" s="9"/>
      <c r="D41" s="9"/>
      <c r="E41" s="9"/>
      <c r="F41" s="9"/>
      <c r="G41" s="19">
        <v>1772730</v>
      </c>
      <c r="H41" s="19">
        <v>1703694.764</v>
      </c>
      <c r="I41" s="32">
        <f>SUM(G41/H41)*100-100</f>
        <v>4.052089462194303</v>
      </c>
      <c r="J41" s="19">
        <v>806277</v>
      </c>
      <c r="K41" s="19">
        <v>900636.367</v>
      </c>
      <c r="L41" s="32">
        <f>SUM(J41/K41)*100-100</f>
        <v>-10.476966116115094</v>
      </c>
    </row>
    <row r="42" spans="1:12" ht="12">
      <c r="A42" s="26"/>
      <c r="B42" s="26"/>
      <c r="C42" s="26"/>
      <c r="D42" s="26"/>
      <c r="E42" s="26"/>
      <c r="F42" s="35" t="s">
        <v>215</v>
      </c>
      <c r="G42" s="27">
        <v>20199350</v>
      </c>
      <c r="H42" s="27">
        <v>21849239.084999993</v>
      </c>
      <c r="I42" s="77">
        <f>SUM(G42/H42)*100-100</f>
        <v>-7.551242762191563</v>
      </c>
      <c r="J42" s="27">
        <v>17127957</v>
      </c>
      <c r="K42" s="27">
        <v>17458868.965000004</v>
      </c>
      <c r="L42" s="77">
        <f>SUM(J42/K42)*100-100</f>
        <v>-1.895380311653554</v>
      </c>
    </row>
    <row r="43" spans="9:12" s="28" customFormat="1" ht="12.75">
      <c r="I43" s="78"/>
      <c r="L43" s="78"/>
    </row>
    <row r="44" s="28" customFormat="1" ht="12.75"/>
    <row r="45" s="28" customFormat="1" ht="12.75"/>
    <row r="46" s="28" customFormat="1" ht="12.75"/>
    <row r="47" spans="1:5" s="28" customFormat="1" ht="12.75">
      <c r="A47" s="29"/>
      <c r="B47" s="29"/>
      <c r="C47" s="29"/>
      <c r="D47" s="29"/>
      <c r="E47" s="14"/>
    </row>
    <row r="48" spans="1:4" s="38" customFormat="1" ht="12.75">
      <c r="A48" s="79" t="s">
        <v>223</v>
      </c>
      <c r="B48" s="80" t="s">
        <v>270</v>
      </c>
      <c r="C48" s="79"/>
      <c r="D48" s="29"/>
    </row>
    <row r="49" spans="1:4" s="38" customFormat="1" ht="12.75">
      <c r="A49" s="79"/>
      <c r="B49" s="79" t="s">
        <v>224</v>
      </c>
      <c r="C49" s="79"/>
      <c r="D49" s="29"/>
    </row>
    <row r="50" spans="1:4" s="38" customFormat="1" ht="12" customHeight="1">
      <c r="A50" s="79"/>
      <c r="B50" s="79" t="s">
        <v>225</v>
      </c>
      <c r="C50" s="79"/>
      <c r="D50" s="29"/>
    </row>
    <row r="51" spans="1:4" s="38" customFormat="1" ht="12.75">
      <c r="A51" s="79" t="s">
        <v>226</v>
      </c>
      <c r="B51" s="80" t="s">
        <v>271</v>
      </c>
      <c r="C51" s="79"/>
      <c r="D51" s="29"/>
    </row>
    <row r="52" spans="1:4" s="38" customFormat="1" ht="12.75">
      <c r="A52" s="79"/>
      <c r="B52" s="79" t="s">
        <v>227</v>
      </c>
      <c r="C52" s="79"/>
      <c r="D52" s="29"/>
    </row>
    <row r="53" spans="1:4" s="38" customFormat="1" ht="12" customHeight="1">
      <c r="A53" s="79"/>
      <c r="B53" s="79" t="s">
        <v>228</v>
      </c>
      <c r="C53" s="79"/>
      <c r="D53" s="29"/>
    </row>
    <row r="54" spans="1:4" s="38" customFormat="1" ht="12.75">
      <c r="A54" s="81" t="s">
        <v>229</v>
      </c>
      <c r="B54" s="79" t="s">
        <v>230</v>
      </c>
      <c r="C54" s="79"/>
      <c r="D54" s="29"/>
    </row>
    <row r="55" s="28" customFormat="1" ht="15" customHeight="1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5" customHeight="1"/>
    <row r="64" s="28" customFormat="1" ht="18" customHeight="1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pans="1:1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2.75">
      <c r="A74" s="28">
        <v>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6.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6.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1:12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1:12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1:12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1:12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1:12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1:12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1:12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1:12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1:12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1:12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1:12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1:12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ht="16.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1:12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1:12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1:12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1:12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1:12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12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1:12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1:12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1:12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1:12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1:12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1:12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1:12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1:12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1:12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1:12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1:12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1:12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1:12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1:12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1:12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1:12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1:12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1:12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1:12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1:12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1:12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1:12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1:12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1:12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1:12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1:12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1:12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1:12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1:12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1:12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1:12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1:12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1:12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1:12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1:12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1:12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1:12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1:12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1:12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1:12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2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1:12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1:12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1:12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1:12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1:12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1:12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1:12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1:12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1:12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1:12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1:12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1:12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1:12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1:12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1:12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1:12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1:12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1:12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1:12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1:12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1:12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1:12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1:12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1:12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1:12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1:12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1:12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1:12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1:12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1:12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1:12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1:12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1:12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1:12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1:12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1:12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1:12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1:12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1:12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1:12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1:12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1:12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1:12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1:12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1:12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1:12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1:12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1:12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1:12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1:12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1:12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1:12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1:12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1:12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1:12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1:12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1:12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1:12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1:12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1:12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1:12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1:12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1:12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1:12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1:12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1:12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1:12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1:12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1:12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1:12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1:12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1:12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1:12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1:12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1:12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1:12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1:12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1:12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1:12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1:12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1:12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1:12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1:12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1:12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1:12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1:12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1:12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1:12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1:12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1:12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1:12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1:12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1:12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1:12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1:12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1:12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1:12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1:12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1:12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1:12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1:12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1:12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1:12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1:12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1:12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1:12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1:12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1:12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1:12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1:12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1:12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1:12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1:12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1:12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1:12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1:12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1:12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1:12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1:12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1:12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1:12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1:12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1:12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1:12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1:12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1:12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1:12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1:12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1:12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1:12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1:12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1:12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1:12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1:12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1:12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1:12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1:12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1:12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1:12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1:12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1:12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1:12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1:12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1:12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1:12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1:12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1:12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1:12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1:12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1:12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1:12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1:12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1:12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1:12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1:12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1:12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1:12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1:12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1:12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1:12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1:12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1:12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1:12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1:12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1:12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1:12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1:12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1:12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1:12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1:12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1:12" ht="1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ht="1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ht="1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ht="1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ht="1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ht="1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ht="1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ht="1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ht="1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ht="1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ht="1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ht="1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ht="1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ht="1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ht="1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ht="1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jaehnere</cp:lastModifiedBy>
  <cp:lastPrinted>2008-03-05T08:45:42Z</cp:lastPrinted>
  <dcterms:created xsi:type="dcterms:W3CDTF">2006-03-30T10:28:06Z</dcterms:created>
  <dcterms:modified xsi:type="dcterms:W3CDTF">2008-03-12T10:33:46Z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