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G43" i="10" s="1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32" i="10" l="1"/>
  <c r="G12" i="10"/>
</calcChain>
</file>

<file path=xl/sharedStrings.xml><?xml version="1.0" encoding="utf-8"?>
<sst xmlns="http://schemas.openxmlformats.org/spreadsheetml/2006/main" count="220" uniqueCount="180">
  <si>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</si>
  <si>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</si>
  <si>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</si>
  <si>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</si>
  <si>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</si>
  <si>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</si>
  <si>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</si>
  <si>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</si>
  <si>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</si>
  <si>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</si>
  <si>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</si>
  <si>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</si>
  <si>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</si>
  <si>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</si>
  <si>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</si>
  <si>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</si>
  <si>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</si>
  <si>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</si>
  <si>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</si>
  <si>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</si>
  <si>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</si>
  <si>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</si>
  <si>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</si>
  <si>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</si>
  <si>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</si>
  <si>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</si>
  <si>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</si>
  <si>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</si>
  <si>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</si>
  <si>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</si>
  <si>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</si>
  <si>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</si>
  <si>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</si>
  <si>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</si>
  <si>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</si>
  <si>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</si>
  <si>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</si>
  <si>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</si>
  <si>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</si>
  <si>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</si>
  <si>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</si>
  <si>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</si>
  <si>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</si>
  <si>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</si>
  <si>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</si>
  <si>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</si>
  <si>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</si>
  <si>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</si>
  <si>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</si>
  <si>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</si>
  <si>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</si>
  <si>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</si>
  <si>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</si>
  <si>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</si>
  <si>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</si>
  <si>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</si>
  <si>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</si>
  <si>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</si>
  <si>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</si>
  <si>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</si>
  <si>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</si>
  <si>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</si>
  <si>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</si>
  <si>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</si>
  <si>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</si>
  <si>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</si>
  <si>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</si>
  <si>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</si>
  <si>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</si>
  <si>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</si>
  <si>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</si>
  <si>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</si>
  <si>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</si>
  <si>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</si>
  <si>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</si>
  <si>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</si>
  <si>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</si>
  <si>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</si>
  <si>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</si>
  <si>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</si>
  <si>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</si>
  <si>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</si>
  <si>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</si>
  <si>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</si>
  <si>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</si>
  <si>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</si>
  <si>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</si>
  <si>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</si>
  <si>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</si>
  <si>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</si>
  <si>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</si>
  <si>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</si>
  <si>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</si>
  <si>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</si>
  <si>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</si>
  <si>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</si>
  <si>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</si>
  <si>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</si>
  <si>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</si>
  <si>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</si>
  <si>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</si>
  <si>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</si>
  <si>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</si>
  <si>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</si>
  <si>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</si>
  <si>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</si>
  <si>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</si>
  <si>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</si>
  <si>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</si>
  <si>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</si>
  <si>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</si>
  <si>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</si>
  <si>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</si>
  <si>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</si>
  <si>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</si>
  <si>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</si>
  <si>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</si>
  <si>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</si>
  <si>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</si>
  <si>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</si>
  <si>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</si>
  <si>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</si>
  <si>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</si>
  <si>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</si>
  <si>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</si>
  <si>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</si>
  <si>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</si>
  <si>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</si>
  <si>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</si>
  <si>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</si>
  <si>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</si>
  <si>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</si>
  <si>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</si>
  <si>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</si>
  <si>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</si>
  <si>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</si>
  <si>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</si>
  <si>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</si>
  <si>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</si>
  <si>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</si>
  <si>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</si>
  <si>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</si>
  <si>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</si>
  <si>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</si>
  <si>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</si>
  <si>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</si>
  <si>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</si>
  <si>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</si>
  <si>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</si>
  <si>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</si>
  <si>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</si>
  <si>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</si>
  <si>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</si>
  <si>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</si>
  <si>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</si>
  <si>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</si>
  <si>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</si>
  <si>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</si>
  <si>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</si>
  <si>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</si>
  <si>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</si>
  <si>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3/17 HH</t>
  </si>
  <si>
    <t>3. Quartal 2017</t>
  </si>
  <si>
    <t xml:space="preserve">© Statistisches Amt für Hamburg und Schleswig-Holstein, Hamburg 2019  
Auszugsweise Vervielfältigung und Verbreitung mit Quellenangabe gestattet.        </t>
  </si>
  <si>
    <t>Januar - September</t>
  </si>
  <si>
    <t>der Monate Januar bis September</t>
  </si>
  <si>
    <t>2. Ausfuhr des Landes Hamburg 2015 bis 2017 im Monatsvergleich</t>
  </si>
  <si>
    <t>Januar - September 2017</t>
  </si>
  <si>
    <t>Frankreich</t>
  </si>
  <si>
    <t>China, Volksrepublik</t>
  </si>
  <si>
    <t>Vereinigt.Königreich</t>
  </si>
  <si>
    <t>Verein.Staaten (USA)</t>
  </si>
  <si>
    <t>Verein.Arabische Em.</t>
  </si>
  <si>
    <t>Russische Föderation</t>
  </si>
  <si>
    <t xml:space="preserve">2. Ausfuhr des Landes Hamburg im monatlichen Jahresvergleich in 2015 bis 2017 </t>
  </si>
  <si>
    <t>Volksrepublik China + Hongkong</t>
  </si>
  <si>
    <r>
      <t>2017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</si>
  <si>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</si>
  <si>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</si>
  <si>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Herausgegeben am: 31. Januar 2019</t>
    </r>
    <r>
      <rPr>
        <b/>
        <sz val="12"/>
        <color theme="1"/>
        <rFont val="Arial"/>
        <family val="2"/>
      </rPr>
      <t xml:space="preserve"> 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</si>
</sst>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40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Polen</c:v>
                </c:pt>
                <c:pt idx="7">
                  <c:v>Ungarn</c:v>
                </c:pt>
                <c:pt idx="8">
                  <c:v>Italien</c:v>
                </c:pt>
                <c:pt idx="9">
                  <c:v>Schweden</c:v>
                </c:pt>
                <c:pt idx="10">
                  <c:v>Russische Föderation</c:v>
                </c:pt>
                <c:pt idx="11">
                  <c:v>Spanien</c:v>
                </c:pt>
                <c:pt idx="12">
                  <c:v>Österreich</c:v>
                </c:pt>
                <c:pt idx="13">
                  <c:v>Dänemark</c:v>
                </c:pt>
                <c:pt idx="14">
                  <c:v>Belgien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8451.3320170000006</c:v>
                </c:pt>
                <c:pt idx="1">
                  <c:v>3907.1213440000001</c:v>
                </c:pt>
                <c:pt idx="2">
                  <c:v>3129.3217100000002</c:v>
                </c:pt>
                <c:pt idx="3">
                  <c:v>3077.9908070000001</c:v>
                </c:pt>
                <c:pt idx="4">
                  <c:v>2602.044821</c:v>
                </c:pt>
                <c:pt idx="5">
                  <c:v>1389.3575949999999</c:v>
                </c:pt>
                <c:pt idx="6">
                  <c:v>954.54691400000002</c:v>
                </c:pt>
                <c:pt idx="7">
                  <c:v>940.41266900000005</c:v>
                </c:pt>
                <c:pt idx="8">
                  <c:v>939.42465300000003</c:v>
                </c:pt>
                <c:pt idx="9">
                  <c:v>853.06324900000004</c:v>
                </c:pt>
                <c:pt idx="10">
                  <c:v>731.75851599999999</c:v>
                </c:pt>
                <c:pt idx="11">
                  <c:v>712.03952800000002</c:v>
                </c:pt>
                <c:pt idx="12">
                  <c:v>681.09437200000002</c:v>
                </c:pt>
                <c:pt idx="13">
                  <c:v>612.73827500000004</c:v>
                </c:pt>
                <c:pt idx="14">
                  <c:v>592.89272200000005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Polen</c:v>
                </c:pt>
                <c:pt idx="7">
                  <c:v>Ungarn</c:v>
                </c:pt>
                <c:pt idx="8">
                  <c:v>Italien</c:v>
                </c:pt>
                <c:pt idx="9">
                  <c:v>Schweden</c:v>
                </c:pt>
                <c:pt idx="10">
                  <c:v>Russische Föderation</c:v>
                </c:pt>
                <c:pt idx="11">
                  <c:v>Spanien</c:v>
                </c:pt>
                <c:pt idx="12">
                  <c:v>Österreich</c:v>
                </c:pt>
                <c:pt idx="13">
                  <c:v>Dänemark</c:v>
                </c:pt>
                <c:pt idx="14">
                  <c:v>Belgien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8724.1702359999999</c:v>
                </c:pt>
                <c:pt idx="1">
                  <c:v>3561.4423780000002</c:v>
                </c:pt>
                <c:pt idx="2">
                  <c:v>2921.1715509999999</c:v>
                </c:pt>
                <c:pt idx="3">
                  <c:v>3258.6086150000001</c:v>
                </c:pt>
                <c:pt idx="4">
                  <c:v>4631.1588359999996</c:v>
                </c:pt>
                <c:pt idx="5">
                  <c:v>1513.6763679999999</c:v>
                </c:pt>
                <c:pt idx="6">
                  <c:v>883.51849500000003</c:v>
                </c:pt>
                <c:pt idx="7">
                  <c:v>716.45658400000002</c:v>
                </c:pt>
                <c:pt idx="8">
                  <c:v>781.71922500000005</c:v>
                </c:pt>
                <c:pt idx="9">
                  <c:v>374.26466199999999</c:v>
                </c:pt>
                <c:pt idx="10">
                  <c:v>553.44278299999996</c:v>
                </c:pt>
                <c:pt idx="11">
                  <c:v>746.40598699999998</c:v>
                </c:pt>
                <c:pt idx="12">
                  <c:v>819.54142000000002</c:v>
                </c:pt>
                <c:pt idx="13">
                  <c:v>534.03938700000003</c:v>
                </c:pt>
                <c:pt idx="14">
                  <c:v>438.398504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882240"/>
        <c:axId val="115884032"/>
      </c:barChart>
      <c:catAx>
        <c:axId val="1158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5884032"/>
        <c:crosses val="autoZero"/>
        <c:auto val="1"/>
        <c:lblAlgn val="ctr"/>
        <c:lblOffset val="100"/>
        <c:noMultiLvlLbl val="0"/>
      </c:catAx>
      <c:valAx>
        <c:axId val="115884032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1588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3627.97381</c:v>
                </c:pt>
                <c:pt idx="1">
                  <c:v>4101.8830939999998</c:v>
                </c:pt>
                <c:pt idx="2">
                  <c:v>5069.3773019999999</c:v>
                </c:pt>
                <c:pt idx="3">
                  <c:v>3703.0434599999999</c:v>
                </c:pt>
                <c:pt idx="4">
                  <c:v>5012.5575859999999</c:v>
                </c:pt>
                <c:pt idx="5">
                  <c:v>4082.3592739999999</c:v>
                </c:pt>
                <c:pt idx="6">
                  <c:v>3705.1427650000001</c:v>
                </c:pt>
                <c:pt idx="7">
                  <c:v>4301.7701290000005</c:v>
                </c:pt>
                <c:pt idx="8">
                  <c:v>4179.4177810000001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3333.010158</c:v>
                </c:pt>
                <c:pt idx="1">
                  <c:v>4006.4011999999998</c:v>
                </c:pt>
                <c:pt idx="2">
                  <c:v>5074.7840749999996</c:v>
                </c:pt>
                <c:pt idx="3">
                  <c:v>4573.9629770000001</c:v>
                </c:pt>
                <c:pt idx="4">
                  <c:v>4417.4755260000002</c:v>
                </c:pt>
                <c:pt idx="5">
                  <c:v>5025.3576249999996</c:v>
                </c:pt>
                <c:pt idx="6">
                  <c:v>3374.0869419999999</c:v>
                </c:pt>
                <c:pt idx="7">
                  <c:v>4420.7333950000002</c:v>
                </c:pt>
                <c:pt idx="8">
                  <c:v>4258.431259</c:v>
                </c:pt>
                <c:pt idx="9">
                  <c:v>4450.4983069999998</c:v>
                </c:pt>
                <c:pt idx="10">
                  <c:v>4778.8640889999997</c:v>
                </c:pt>
                <c:pt idx="11">
                  <c:v>6296.7181389999996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3298.5172010000001</c:v>
                </c:pt>
                <c:pt idx="1">
                  <c:v>4309.6928760000001</c:v>
                </c:pt>
                <c:pt idx="2">
                  <c:v>3869.7052950000002</c:v>
                </c:pt>
                <c:pt idx="3">
                  <c:v>5587.6795309999998</c:v>
                </c:pt>
                <c:pt idx="4">
                  <c:v>4743.1162800000002</c:v>
                </c:pt>
                <c:pt idx="5">
                  <c:v>4381.850265</c:v>
                </c:pt>
                <c:pt idx="6">
                  <c:v>5210.8993339999997</c:v>
                </c:pt>
                <c:pt idx="7">
                  <c:v>3894.0121100000001</c:v>
                </c:pt>
                <c:pt idx="8">
                  <c:v>4775.0556429999997</c:v>
                </c:pt>
                <c:pt idx="9">
                  <c:v>4926.2943740000001</c:v>
                </c:pt>
                <c:pt idx="10">
                  <c:v>4297.9740179999999</c:v>
                </c:pt>
                <c:pt idx="11">
                  <c:v>5122.1340440000004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13856"/>
        <c:axId val="115915776"/>
      </c:lineChart>
      <c:catAx>
        <c:axId val="11591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15915776"/>
        <c:crosses val="autoZero"/>
        <c:auto val="1"/>
        <c:lblAlgn val="ctr"/>
        <c:lblOffset val="100"/>
        <c:noMultiLvlLbl val="0"/>
      </c:catAx>
      <c:valAx>
        <c:axId val="11591577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1591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146</v>
      </c>
    </row>
    <row r="16" spans="1:7" ht="15" x14ac:dyDescent="0.2">
      <c r="G16" s="52" t="s">
        <v>161</v>
      </c>
    </row>
    <row r="17" spans="1:7" x14ac:dyDescent="0.2">
      <c r="G17" s="54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4"/>
    </row>
    <row r="21" spans="1:7" ht="15.75" x14ac:dyDescent="0.25">
      <c r="G21" s="73" t="s">
        <v>179</v>
      </c>
    </row>
    <row r="22" spans="1:7" ht="20.25" customHeight="1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1" customFormat="1" x14ac:dyDescent="0.2"/>
    <row r="2" spans="1:7" s="41" customFormat="1" ht="15.75" x14ac:dyDescent="0.25">
      <c r="A2" s="97" t="s">
        <v>0</v>
      </c>
      <c r="B2" s="97"/>
      <c r="C2" s="97"/>
      <c r="D2" s="97"/>
      <c r="E2" s="97"/>
      <c r="F2" s="97"/>
      <c r="G2" s="97"/>
    </row>
    <row r="3" spans="1:7" s="41" customFormat="1" x14ac:dyDescent="0.2"/>
    <row r="4" spans="1:7" s="41" customFormat="1" ht="15.75" x14ac:dyDescent="0.25">
      <c r="A4" s="98" t="s">
        <v>1</v>
      </c>
      <c r="B4" s="99"/>
      <c r="C4" s="99"/>
      <c r="D4" s="99"/>
      <c r="E4" s="99"/>
      <c r="F4" s="99"/>
      <c r="G4" s="99"/>
    </row>
    <row r="5" spans="1:7" s="41" customFormat="1" x14ac:dyDescent="0.2">
      <c r="A5" s="100"/>
      <c r="B5" s="100"/>
      <c r="C5" s="100"/>
      <c r="D5" s="100"/>
      <c r="E5" s="100"/>
      <c r="F5" s="100"/>
      <c r="G5" s="100"/>
    </row>
    <row r="6" spans="1:7" s="41" customFormat="1" x14ac:dyDescent="0.2">
      <c r="A6" s="68" t="s">
        <v>140</v>
      </c>
      <c r="B6" s="70"/>
      <c r="C6" s="70"/>
      <c r="D6" s="70"/>
      <c r="E6" s="70"/>
      <c r="F6" s="70"/>
      <c r="G6" s="70"/>
    </row>
    <row r="7" spans="1:7" s="41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1" customFormat="1" x14ac:dyDescent="0.2">
      <c r="A8" s="101" t="s">
        <v>129</v>
      </c>
      <c r="B8" s="102"/>
      <c r="C8" s="102"/>
      <c r="D8" s="102"/>
      <c r="E8" s="102"/>
      <c r="F8" s="102"/>
      <c r="G8" s="102"/>
    </row>
    <row r="9" spans="1:7" s="41" customFormat="1" x14ac:dyDescent="0.2">
      <c r="A9" s="102" t="s">
        <v>4</v>
      </c>
      <c r="B9" s="102"/>
      <c r="C9" s="102"/>
      <c r="D9" s="102"/>
      <c r="E9" s="102"/>
      <c r="F9" s="102"/>
      <c r="G9" s="102"/>
    </row>
    <row r="10" spans="1:7" s="41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1" customFormat="1" x14ac:dyDescent="0.2">
      <c r="A11" s="103" t="s">
        <v>2</v>
      </c>
      <c r="B11" s="103"/>
      <c r="C11" s="103"/>
      <c r="D11" s="103"/>
      <c r="E11" s="103"/>
      <c r="F11" s="103"/>
      <c r="G11" s="103"/>
    </row>
    <row r="12" spans="1:7" s="41" customFormat="1" x14ac:dyDescent="0.2">
      <c r="A12" s="102" t="s">
        <v>3</v>
      </c>
      <c r="B12" s="102"/>
      <c r="C12" s="102"/>
      <c r="D12" s="102"/>
      <c r="E12" s="102"/>
      <c r="F12" s="102"/>
      <c r="G12" s="102"/>
    </row>
    <row r="13" spans="1:7" s="41" customFormat="1" x14ac:dyDescent="0.2">
      <c r="A13" s="70"/>
      <c r="B13" s="70"/>
      <c r="C13" s="70"/>
      <c r="D13" s="70"/>
      <c r="E13" s="70"/>
      <c r="F13" s="70"/>
      <c r="G13" s="70"/>
    </row>
    <row r="14" spans="1:7" s="41" customFormat="1" x14ac:dyDescent="0.2">
      <c r="A14" s="70"/>
      <c r="B14" s="70"/>
      <c r="C14" s="70"/>
      <c r="D14" s="70"/>
      <c r="E14" s="70"/>
      <c r="F14" s="70"/>
      <c r="G14" s="70"/>
    </row>
    <row r="15" spans="1:7" s="41" customFormat="1" ht="12.75" customHeight="1" x14ac:dyDescent="0.2">
      <c r="A15" s="101" t="s">
        <v>131</v>
      </c>
      <c r="B15" s="102"/>
      <c r="C15" s="102"/>
      <c r="D15" s="69"/>
      <c r="E15" s="69"/>
      <c r="F15" s="69"/>
      <c r="G15" s="69"/>
    </row>
    <row r="16" spans="1:7" s="41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1" customFormat="1" ht="12.75" customHeight="1" x14ac:dyDescent="0.2">
      <c r="A17" s="105" t="s">
        <v>149</v>
      </c>
      <c r="B17" s="102"/>
      <c r="C17" s="102"/>
      <c r="D17" s="71"/>
      <c r="E17" s="71"/>
      <c r="F17" s="71"/>
      <c r="G17" s="71"/>
    </row>
    <row r="18" spans="1:7" s="41" customFormat="1" ht="12.75" customHeight="1" x14ac:dyDescent="0.2">
      <c r="A18" s="71" t="s">
        <v>133</v>
      </c>
      <c r="B18" s="106" t="s">
        <v>156</v>
      </c>
      <c r="C18" s="102"/>
      <c r="D18" s="71"/>
      <c r="E18" s="71"/>
      <c r="F18" s="71"/>
      <c r="G18" s="71"/>
    </row>
    <row r="19" spans="1:7" s="41" customFormat="1" ht="12.75" customHeight="1" x14ac:dyDescent="0.2">
      <c r="A19" s="71" t="s">
        <v>134</v>
      </c>
      <c r="B19" s="107" t="s">
        <v>150</v>
      </c>
      <c r="C19" s="107"/>
      <c r="D19" s="107"/>
      <c r="E19" s="71"/>
      <c r="F19" s="71"/>
      <c r="G19" s="71"/>
    </row>
    <row r="20" spans="1:7" s="41" customFormat="1" x14ac:dyDescent="0.2">
      <c r="A20" s="71"/>
      <c r="B20" s="71"/>
      <c r="C20" s="71"/>
      <c r="D20" s="71"/>
      <c r="E20" s="71"/>
      <c r="F20" s="71"/>
      <c r="G20" s="71"/>
    </row>
    <row r="21" spans="1:7" s="41" customFormat="1" ht="12.75" customHeight="1" x14ac:dyDescent="0.2">
      <c r="A21" s="101" t="s">
        <v>141</v>
      </c>
      <c r="B21" s="102"/>
      <c r="C21" s="69"/>
      <c r="D21" s="69"/>
      <c r="E21" s="69"/>
      <c r="F21" s="69"/>
      <c r="G21" s="69"/>
    </row>
    <row r="22" spans="1:7" s="41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1" customFormat="1" ht="12.75" customHeight="1" x14ac:dyDescent="0.2">
      <c r="A23" s="71" t="s">
        <v>135</v>
      </c>
      <c r="B23" s="102" t="s">
        <v>136</v>
      </c>
      <c r="C23" s="102"/>
      <c r="D23" s="71"/>
      <c r="E23" s="71"/>
      <c r="F23" s="71"/>
      <c r="G23" s="71"/>
    </row>
    <row r="24" spans="1:7" s="41" customFormat="1" ht="12.75" customHeight="1" x14ac:dyDescent="0.2">
      <c r="A24" s="71" t="s">
        <v>137</v>
      </c>
      <c r="B24" s="102" t="s">
        <v>138</v>
      </c>
      <c r="C24" s="102"/>
      <c r="D24" s="71"/>
      <c r="E24" s="71"/>
      <c r="F24" s="71"/>
      <c r="G24" s="71"/>
    </row>
    <row r="25" spans="1:7" s="41" customFormat="1" ht="12.75" customHeight="1" x14ac:dyDescent="0.2">
      <c r="A25" s="71"/>
      <c r="B25" s="102"/>
      <c r="C25" s="102"/>
      <c r="D25" s="71"/>
      <c r="E25" s="71"/>
      <c r="F25" s="71"/>
      <c r="G25" s="71"/>
    </row>
    <row r="26" spans="1:7" s="41" customFormat="1" x14ac:dyDescent="0.2">
      <c r="A26" s="70"/>
      <c r="B26" s="70"/>
      <c r="C26" s="70"/>
      <c r="D26" s="70"/>
      <c r="E26" s="70"/>
      <c r="F26" s="70"/>
      <c r="G26" s="70"/>
    </row>
    <row r="27" spans="1:7" s="41" customFormat="1" x14ac:dyDescent="0.2">
      <c r="A27" s="70" t="s">
        <v>142</v>
      </c>
      <c r="B27" s="72" t="s">
        <v>143</v>
      </c>
      <c r="C27" s="70"/>
      <c r="D27" s="70"/>
      <c r="E27" s="70"/>
      <c r="F27" s="70"/>
      <c r="G27" s="70"/>
    </row>
    <row r="28" spans="1:7" s="41" customFormat="1" x14ac:dyDescent="0.2">
      <c r="A28" s="70"/>
      <c r="B28" s="70"/>
      <c r="C28" s="70"/>
      <c r="D28" s="70"/>
      <c r="E28" s="70"/>
      <c r="F28" s="70"/>
      <c r="G28" s="70"/>
    </row>
    <row r="29" spans="1:7" s="41" customFormat="1" ht="27.75" customHeight="1" x14ac:dyDescent="0.2">
      <c r="A29" s="104" t="s">
        <v>163</v>
      </c>
      <c r="B29" s="102"/>
      <c r="C29" s="102"/>
      <c r="D29" s="102"/>
      <c r="E29" s="102"/>
      <c r="F29" s="102"/>
      <c r="G29" s="102"/>
    </row>
    <row r="30" spans="1:7" s="41" customFormat="1" ht="41.85" customHeight="1" x14ac:dyDescent="0.2">
      <c r="A30" s="102" t="s">
        <v>148</v>
      </c>
      <c r="B30" s="102"/>
      <c r="C30" s="102"/>
      <c r="D30" s="102"/>
      <c r="E30" s="102"/>
      <c r="F30" s="102"/>
      <c r="G30" s="102"/>
    </row>
    <row r="31" spans="1:7" s="41" customFormat="1" x14ac:dyDescent="0.2">
      <c r="A31" s="70"/>
      <c r="B31" s="70"/>
      <c r="C31" s="70"/>
      <c r="D31" s="70"/>
      <c r="E31" s="70"/>
      <c r="F31" s="70"/>
      <c r="G31" s="70"/>
    </row>
    <row r="32" spans="1:7" s="41" customFormat="1" x14ac:dyDescent="0.2">
      <c r="A32" s="70"/>
      <c r="B32" s="70"/>
      <c r="C32" s="70"/>
      <c r="D32" s="70"/>
      <c r="E32" s="70"/>
      <c r="F32" s="70"/>
      <c r="G32" s="70"/>
    </row>
    <row r="33" spans="1:7" s="41" customFormat="1" x14ac:dyDescent="0.2">
      <c r="A33" s="70"/>
      <c r="B33" s="70"/>
      <c r="C33" s="70"/>
      <c r="D33" s="70"/>
      <c r="E33" s="70"/>
      <c r="F33" s="70"/>
      <c r="G33" s="70"/>
    </row>
    <row r="34" spans="1:7" s="41" customFormat="1" x14ac:dyDescent="0.2">
      <c r="A34" s="70"/>
      <c r="B34" s="70"/>
      <c r="C34" s="70"/>
      <c r="D34" s="70"/>
      <c r="E34" s="70"/>
      <c r="F34" s="70"/>
      <c r="G34" s="70"/>
    </row>
    <row r="35" spans="1:7" s="41" customFormat="1" x14ac:dyDescent="0.2">
      <c r="A35" s="70"/>
      <c r="B35" s="70"/>
      <c r="C35" s="70"/>
      <c r="D35" s="70"/>
      <c r="E35" s="70"/>
      <c r="F35" s="70"/>
      <c r="G35" s="70"/>
    </row>
    <row r="36" spans="1:7" s="41" customFormat="1" x14ac:dyDescent="0.2">
      <c r="A36" s="70"/>
      <c r="B36" s="70"/>
      <c r="C36" s="70"/>
      <c r="D36" s="70"/>
      <c r="E36" s="70"/>
      <c r="F36" s="70"/>
      <c r="G36" s="70"/>
    </row>
    <row r="37" spans="1:7" s="41" customFormat="1" x14ac:dyDescent="0.2">
      <c r="A37" s="70"/>
      <c r="B37" s="70"/>
      <c r="C37" s="70"/>
      <c r="D37" s="70"/>
      <c r="E37" s="70"/>
      <c r="F37" s="70"/>
      <c r="G37" s="70"/>
    </row>
    <row r="38" spans="1:7" s="41" customFormat="1" x14ac:dyDescent="0.2">
      <c r="A38" s="70"/>
      <c r="B38" s="70"/>
      <c r="C38" s="70"/>
      <c r="D38" s="70"/>
      <c r="E38" s="70"/>
      <c r="F38" s="70"/>
      <c r="G38" s="70"/>
    </row>
    <row r="39" spans="1:7" s="41" customFormat="1" x14ac:dyDescent="0.2">
      <c r="A39" s="70"/>
      <c r="B39" s="70"/>
      <c r="C39" s="70"/>
      <c r="D39" s="70"/>
      <c r="E39" s="70"/>
      <c r="F39" s="70"/>
      <c r="G39" s="70"/>
    </row>
    <row r="40" spans="1:7" s="41" customFormat="1" x14ac:dyDescent="0.2">
      <c r="A40" s="70"/>
      <c r="B40" s="70"/>
      <c r="C40" s="70"/>
      <c r="D40" s="70"/>
      <c r="E40" s="70"/>
      <c r="F40" s="70"/>
      <c r="G40" s="70"/>
    </row>
    <row r="41" spans="1:7" s="41" customFormat="1" x14ac:dyDescent="0.2">
      <c r="A41" s="100" t="s">
        <v>144</v>
      </c>
      <c r="B41" s="100"/>
      <c r="C41" s="70"/>
      <c r="D41" s="70"/>
      <c r="E41" s="70"/>
      <c r="F41" s="70"/>
      <c r="G41" s="70"/>
    </row>
    <row r="42" spans="1:7" s="41" customFormat="1" x14ac:dyDescent="0.2">
      <c r="A42" s="70"/>
      <c r="B42" s="70"/>
      <c r="C42" s="70"/>
      <c r="D42" s="70"/>
      <c r="E42" s="70"/>
      <c r="F42" s="70"/>
      <c r="G42" s="70"/>
    </row>
    <row r="43" spans="1:7" s="41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1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1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1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1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1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1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1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1" customFormat="1" x14ac:dyDescent="0.2">
      <c r="A51" s="8" t="s">
        <v>145</v>
      </c>
      <c r="B51" s="8" t="s">
        <v>13</v>
      </c>
      <c r="C51" s="70"/>
      <c r="D51" s="70"/>
      <c r="E51" s="70"/>
      <c r="F51" s="70"/>
      <c r="G51" s="70"/>
    </row>
    <row r="52" spans="1:7" s="41" customFormat="1" x14ac:dyDescent="0.2">
      <c r="A52" s="8" t="s">
        <v>139</v>
      </c>
      <c r="B52" s="8" t="s">
        <v>14</v>
      </c>
      <c r="C52" s="70"/>
      <c r="D52" s="70"/>
      <c r="E52" s="70"/>
      <c r="F52" s="70"/>
      <c r="G52" s="70"/>
    </row>
    <row r="53" spans="1:7" s="41" customFormat="1" x14ac:dyDescent="0.2"/>
    <row r="54" spans="1:7" x14ac:dyDescent="0.2">
      <c r="A54" s="42"/>
      <c r="B54" s="42"/>
      <c r="C54" s="42"/>
      <c r="D54" s="42"/>
      <c r="E54" s="42"/>
      <c r="F54" s="42"/>
      <c r="G54" s="42"/>
    </row>
    <row r="55" spans="1:7" x14ac:dyDescent="0.2">
      <c r="A55" s="42"/>
      <c r="B55" s="42"/>
      <c r="C55" s="42"/>
      <c r="D55" s="42"/>
      <c r="E55" s="42"/>
      <c r="F55" s="42"/>
      <c r="G55" s="42"/>
    </row>
    <row r="56" spans="1:7" x14ac:dyDescent="0.2">
      <c r="A56" s="42"/>
      <c r="B56" s="42"/>
      <c r="C56" s="42"/>
      <c r="D56" s="42"/>
      <c r="E56" s="42"/>
      <c r="F56" s="42"/>
      <c r="G56" s="42"/>
    </row>
    <row r="57" spans="1:7" x14ac:dyDescent="0.2">
      <c r="A57" s="42"/>
      <c r="B57" s="42"/>
      <c r="C57" s="42"/>
      <c r="D57" s="42"/>
      <c r="E57" s="42"/>
      <c r="F57" s="42"/>
      <c r="G57" s="42"/>
    </row>
    <row r="58" spans="1:7" x14ac:dyDescent="0.2">
      <c r="A58" s="42"/>
      <c r="B58" s="42"/>
      <c r="C58" s="42"/>
      <c r="D58" s="42"/>
      <c r="E58" s="42"/>
      <c r="F58" s="42"/>
      <c r="G58" s="42"/>
    </row>
    <row r="59" spans="1:7" x14ac:dyDescent="0.2">
      <c r="A59" s="42"/>
      <c r="B59" s="42"/>
      <c r="C59" s="42"/>
      <c r="D59" s="42"/>
      <c r="E59" s="42"/>
      <c r="F59" s="42"/>
      <c r="G59" s="42"/>
    </row>
    <row r="60" spans="1:7" x14ac:dyDescent="0.2">
      <c r="A60" s="42"/>
      <c r="B60" s="42"/>
      <c r="C60" s="42"/>
      <c r="D60" s="42"/>
      <c r="E60" s="42"/>
      <c r="F60" s="42"/>
      <c r="G60" s="42"/>
    </row>
    <row r="61" spans="1:7" x14ac:dyDescent="0.2">
      <c r="A61" s="42"/>
      <c r="B61" s="42"/>
      <c r="C61" s="42"/>
      <c r="D61" s="42"/>
      <c r="E61" s="42"/>
      <c r="F61" s="42"/>
      <c r="G61" s="42"/>
    </row>
    <row r="62" spans="1:7" x14ac:dyDescent="0.2">
      <c r="A62" s="42"/>
      <c r="B62" s="42"/>
      <c r="C62" s="42"/>
      <c r="D62" s="42"/>
      <c r="E62" s="42"/>
      <c r="F62" s="42"/>
      <c r="G62" s="42"/>
    </row>
    <row r="63" spans="1:7" x14ac:dyDescent="0.2">
      <c r="A63" s="42"/>
      <c r="B63" s="42"/>
      <c r="C63" s="42"/>
      <c r="D63" s="42"/>
      <c r="E63" s="42"/>
      <c r="F63" s="42"/>
      <c r="G63" s="42"/>
    </row>
    <row r="64" spans="1:7" x14ac:dyDescent="0.2">
      <c r="A64" s="42"/>
      <c r="B64" s="42"/>
      <c r="C64" s="42"/>
      <c r="D64" s="42"/>
      <c r="E64" s="42"/>
      <c r="F64" s="42"/>
      <c r="G64" s="42"/>
    </row>
    <row r="65" spans="1:7" x14ac:dyDescent="0.2">
      <c r="A65" s="42"/>
      <c r="B65" s="42"/>
      <c r="C65" s="42"/>
      <c r="D65" s="42"/>
      <c r="E65" s="42"/>
      <c r="F65" s="42"/>
      <c r="G65" s="42"/>
    </row>
    <row r="66" spans="1:7" x14ac:dyDescent="0.2">
      <c r="A66" s="42"/>
      <c r="B66" s="42"/>
      <c r="C66" s="42"/>
      <c r="D66" s="42"/>
      <c r="E66" s="42"/>
      <c r="F66" s="42"/>
      <c r="G66" s="42"/>
    </row>
    <row r="67" spans="1:7" x14ac:dyDescent="0.2">
      <c r="A67" s="42"/>
      <c r="B67" s="42"/>
      <c r="C67" s="42"/>
      <c r="D67" s="42"/>
      <c r="E67" s="42"/>
      <c r="F67" s="42"/>
      <c r="G67" s="42"/>
    </row>
    <row r="68" spans="1:7" x14ac:dyDescent="0.2">
      <c r="A68" s="42"/>
      <c r="B68" s="42"/>
      <c r="C68" s="42"/>
      <c r="D68" s="42"/>
      <c r="E68" s="42"/>
      <c r="F68" s="42"/>
      <c r="G68" s="42"/>
    </row>
    <row r="69" spans="1:7" x14ac:dyDescent="0.2">
      <c r="A69" s="42"/>
      <c r="B69" s="42"/>
      <c r="C69" s="42"/>
      <c r="D69" s="42"/>
      <c r="E69" s="42"/>
      <c r="F69" s="42"/>
      <c r="G69" s="42"/>
    </row>
    <row r="70" spans="1:7" x14ac:dyDescent="0.2">
      <c r="A70" s="42"/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x14ac:dyDescent="0.2">
      <c r="A72" s="42"/>
      <c r="B72" s="42"/>
      <c r="C72" s="42"/>
      <c r="D72" s="42"/>
      <c r="E72" s="42"/>
      <c r="F72" s="42"/>
      <c r="G72" s="42"/>
    </row>
    <row r="73" spans="1:7" x14ac:dyDescent="0.2">
      <c r="A73" s="42"/>
      <c r="B73" s="42"/>
      <c r="C73" s="42"/>
      <c r="D73" s="42"/>
      <c r="E73" s="42"/>
      <c r="F73" s="42"/>
      <c r="G73" s="42"/>
    </row>
    <row r="74" spans="1:7" x14ac:dyDescent="0.2">
      <c r="A74" s="42"/>
      <c r="B74" s="42"/>
      <c r="C74" s="42"/>
      <c r="D74" s="42"/>
      <c r="E74" s="42"/>
      <c r="F74" s="42"/>
      <c r="G74" s="42"/>
    </row>
    <row r="75" spans="1:7" x14ac:dyDescent="0.2">
      <c r="A75" s="42"/>
      <c r="B75" s="42"/>
      <c r="C75" s="42"/>
      <c r="D75" s="42"/>
      <c r="E75" s="42"/>
      <c r="F75" s="42"/>
      <c r="G75" s="42"/>
    </row>
    <row r="76" spans="1:7" x14ac:dyDescent="0.2">
      <c r="A76" s="42"/>
      <c r="B76" s="42"/>
      <c r="C76" s="42"/>
      <c r="D76" s="42"/>
      <c r="E76" s="42"/>
      <c r="F76" s="42"/>
      <c r="G76" s="42"/>
    </row>
    <row r="77" spans="1:7" x14ac:dyDescent="0.2">
      <c r="A77" s="42"/>
      <c r="B77" s="42"/>
      <c r="C77" s="42"/>
      <c r="D77" s="42"/>
      <c r="E77" s="42"/>
      <c r="F77" s="42"/>
      <c r="G77" s="42"/>
    </row>
    <row r="78" spans="1:7" x14ac:dyDescent="0.2">
      <c r="A78" s="42"/>
      <c r="B78" s="42"/>
      <c r="C78" s="42"/>
      <c r="D78" s="42"/>
      <c r="E78" s="42"/>
      <c r="F78" s="42"/>
      <c r="G78" s="42"/>
    </row>
    <row r="79" spans="1:7" x14ac:dyDescent="0.2">
      <c r="A79" s="42"/>
      <c r="B79" s="42"/>
      <c r="C79" s="42"/>
      <c r="D79" s="42"/>
      <c r="E79" s="42"/>
      <c r="F79" s="42"/>
      <c r="G79" s="42"/>
    </row>
    <row r="80" spans="1:7" x14ac:dyDescent="0.2">
      <c r="A80" s="42"/>
      <c r="B80" s="42"/>
      <c r="C80" s="42"/>
      <c r="D80" s="42"/>
      <c r="E80" s="42"/>
      <c r="F80" s="42"/>
      <c r="G80" s="42"/>
    </row>
    <row r="81" spans="1:7" x14ac:dyDescent="0.2">
      <c r="A81" s="42"/>
      <c r="B81" s="42"/>
      <c r="C81" s="42"/>
      <c r="D81" s="42"/>
      <c r="E81" s="42"/>
      <c r="F81" s="42"/>
      <c r="G81" s="42"/>
    </row>
    <row r="82" spans="1:7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2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  <row r="94" spans="1:7" x14ac:dyDescent="0.2">
      <c r="A94" s="42"/>
      <c r="B94" s="42"/>
      <c r="C94" s="42"/>
      <c r="D94" s="42"/>
      <c r="E94" s="42"/>
      <c r="F94" s="42"/>
      <c r="G94" s="42"/>
    </row>
    <row r="95" spans="1:7" x14ac:dyDescent="0.2">
      <c r="A95" s="42"/>
      <c r="B95" s="42"/>
      <c r="C95" s="42"/>
      <c r="D95" s="42"/>
      <c r="E95" s="42"/>
      <c r="F95" s="42"/>
      <c r="G95" s="42"/>
    </row>
    <row r="96" spans="1:7" x14ac:dyDescent="0.2">
      <c r="A96" s="42"/>
      <c r="B96" s="42"/>
      <c r="C96" s="42"/>
      <c r="D96" s="42"/>
      <c r="E96" s="42"/>
      <c r="F96" s="42"/>
      <c r="G96" s="42"/>
    </row>
    <row r="97" spans="1:7" x14ac:dyDescent="0.2">
      <c r="A97" s="42"/>
      <c r="B97" s="42"/>
      <c r="C97" s="42"/>
      <c r="D97" s="42"/>
      <c r="E97" s="42"/>
      <c r="F97" s="42"/>
      <c r="G97" s="42"/>
    </row>
    <row r="98" spans="1:7" x14ac:dyDescent="0.2">
      <c r="A98" s="42"/>
      <c r="B98" s="42"/>
      <c r="C98" s="42"/>
      <c r="D98" s="42"/>
      <c r="E98" s="42"/>
      <c r="F98" s="42"/>
      <c r="G98" s="42"/>
    </row>
    <row r="99" spans="1:7" x14ac:dyDescent="0.2">
      <c r="A99" s="42"/>
      <c r="B99" s="42"/>
      <c r="C99" s="42"/>
      <c r="D99" s="42"/>
      <c r="E99" s="42"/>
      <c r="F99" s="42"/>
      <c r="G99" s="42"/>
    </row>
    <row r="100" spans="1:7" x14ac:dyDescent="0.2">
      <c r="A100" s="42"/>
      <c r="B100" s="42"/>
      <c r="C100" s="42"/>
      <c r="D100" s="42"/>
      <c r="E100" s="42"/>
      <c r="F100" s="42"/>
      <c r="G100" s="42"/>
    </row>
    <row r="101" spans="1:7" x14ac:dyDescent="0.2">
      <c r="A101" s="42"/>
      <c r="B101" s="42"/>
      <c r="C101" s="42"/>
      <c r="D101" s="42"/>
      <c r="E101" s="42"/>
      <c r="F101" s="42"/>
      <c r="G101" s="42"/>
    </row>
    <row r="102" spans="1:7" x14ac:dyDescent="0.2">
      <c r="A102" s="42"/>
      <c r="B102" s="42"/>
      <c r="C102" s="42"/>
      <c r="D102" s="42"/>
      <c r="E102" s="42"/>
      <c r="F102" s="42"/>
      <c r="G102" s="42"/>
    </row>
    <row r="103" spans="1:7" x14ac:dyDescent="0.2">
      <c r="A103" s="42"/>
      <c r="B103" s="42"/>
      <c r="C103" s="42"/>
      <c r="D103" s="42"/>
      <c r="E103" s="42"/>
      <c r="F103" s="42"/>
      <c r="G103" s="42"/>
    </row>
    <row r="104" spans="1:7" x14ac:dyDescent="0.2">
      <c r="A104" s="42"/>
      <c r="B104" s="42"/>
      <c r="C104" s="42"/>
      <c r="D104" s="42"/>
      <c r="E104" s="42"/>
      <c r="F104" s="42"/>
      <c r="G104" s="42"/>
    </row>
    <row r="105" spans="1:7" x14ac:dyDescent="0.2">
      <c r="A105" s="42"/>
      <c r="B105" s="42"/>
      <c r="C105" s="42"/>
      <c r="D105" s="42"/>
      <c r="E105" s="42"/>
      <c r="F105" s="42"/>
      <c r="G105" s="42"/>
    </row>
    <row r="106" spans="1:7" x14ac:dyDescent="0.2">
      <c r="A106" s="42"/>
      <c r="B106" s="42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2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42"/>
      <c r="B136" s="42"/>
      <c r="C136" s="42"/>
      <c r="D136" s="42"/>
      <c r="E136" s="42"/>
      <c r="F136" s="42"/>
      <c r="G136" s="42"/>
    </row>
    <row r="137" spans="1:7" x14ac:dyDescent="0.2">
      <c r="A137" s="42"/>
      <c r="B137" s="42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2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42"/>
      <c r="D142" s="42"/>
      <c r="E142" s="42"/>
      <c r="F142" s="42"/>
      <c r="G142" s="42"/>
    </row>
    <row r="143" spans="1:7" x14ac:dyDescent="0.2">
      <c r="A143" s="42"/>
      <c r="B143" s="42"/>
      <c r="C143" s="42"/>
      <c r="D143" s="42"/>
      <c r="E143" s="42"/>
      <c r="F143" s="42"/>
      <c r="G143" s="42"/>
    </row>
    <row r="144" spans="1:7" x14ac:dyDescent="0.2">
      <c r="A144" s="42"/>
      <c r="B144" s="42"/>
      <c r="C144" s="42"/>
      <c r="D144" s="42"/>
      <c r="E144" s="42"/>
      <c r="F144" s="42"/>
      <c r="G144" s="42"/>
    </row>
    <row r="145" spans="1:7" x14ac:dyDescent="0.2">
      <c r="A145" s="42"/>
      <c r="B145" s="42"/>
      <c r="C145" s="42"/>
      <c r="D145" s="42"/>
      <c r="E145" s="42"/>
      <c r="F145" s="42"/>
      <c r="G145" s="42"/>
    </row>
    <row r="146" spans="1:7" x14ac:dyDescent="0.2">
      <c r="A146" s="42"/>
      <c r="B146" s="42"/>
      <c r="C146" s="42"/>
      <c r="D146" s="42"/>
      <c r="E146" s="42"/>
      <c r="F146" s="42"/>
      <c r="G146" s="42"/>
    </row>
    <row r="147" spans="1:7" x14ac:dyDescent="0.2">
      <c r="A147" s="42"/>
      <c r="B147" s="42"/>
      <c r="C147" s="42"/>
      <c r="D147" s="42"/>
      <c r="E147" s="42"/>
      <c r="F147" s="42"/>
      <c r="G147" s="42"/>
    </row>
    <row r="148" spans="1:7" x14ac:dyDescent="0.2">
      <c r="A148" s="42"/>
      <c r="B148" s="42"/>
      <c r="C148" s="42"/>
      <c r="D148" s="42"/>
      <c r="E148" s="42"/>
      <c r="F148" s="42"/>
      <c r="G148" s="42"/>
    </row>
    <row r="149" spans="1:7" x14ac:dyDescent="0.2">
      <c r="A149" s="42"/>
      <c r="B149" s="42"/>
      <c r="C149" s="42"/>
      <c r="D149" s="42"/>
      <c r="E149" s="42"/>
      <c r="F149" s="42"/>
      <c r="G149" s="42"/>
    </row>
    <row r="150" spans="1:7" x14ac:dyDescent="0.2">
      <c r="A150" s="42"/>
      <c r="B150" s="42"/>
      <c r="C150" s="42"/>
      <c r="D150" s="42"/>
      <c r="E150" s="42"/>
      <c r="F150" s="42"/>
      <c r="G150" s="42"/>
    </row>
    <row r="151" spans="1:7" x14ac:dyDescent="0.2">
      <c r="A151" s="42"/>
      <c r="B151" s="42"/>
      <c r="C151" s="42"/>
      <c r="D151" s="42"/>
      <c r="E151" s="42"/>
      <c r="F151" s="42"/>
      <c r="G151" s="42"/>
    </row>
    <row r="152" spans="1:7" x14ac:dyDescent="0.2">
      <c r="A152" s="42"/>
      <c r="B152" s="42"/>
      <c r="C152" s="42"/>
      <c r="D152" s="42"/>
      <c r="E152" s="42"/>
      <c r="F152" s="42"/>
      <c r="G152" s="42"/>
    </row>
    <row r="153" spans="1:7" x14ac:dyDescent="0.2">
      <c r="A153" s="42"/>
      <c r="B153" s="42"/>
      <c r="C153" s="42"/>
      <c r="D153" s="42"/>
      <c r="E153" s="42"/>
      <c r="F153" s="42"/>
      <c r="G153" s="42"/>
    </row>
    <row r="154" spans="1:7" x14ac:dyDescent="0.2">
      <c r="A154" s="42"/>
      <c r="B154" s="42"/>
      <c r="C154" s="42"/>
      <c r="D154" s="42"/>
      <c r="E154" s="42"/>
      <c r="F154" s="42"/>
      <c r="G154" s="42"/>
    </row>
    <row r="155" spans="1:7" x14ac:dyDescent="0.2">
      <c r="A155" s="42"/>
      <c r="B155" s="42"/>
      <c r="C155" s="42"/>
      <c r="D155" s="42"/>
      <c r="E155" s="42"/>
      <c r="F155" s="42"/>
      <c r="G155" s="42"/>
    </row>
    <row r="156" spans="1:7" x14ac:dyDescent="0.2">
      <c r="A156" s="42"/>
      <c r="B156" s="42"/>
      <c r="C156" s="42"/>
      <c r="D156" s="42"/>
      <c r="E156" s="42"/>
      <c r="F156" s="42"/>
      <c r="G156" s="42"/>
    </row>
    <row r="157" spans="1:7" x14ac:dyDescent="0.2">
      <c r="A157" s="42"/>
      <c r="B157" s="42"/>
      <c r="C157" s="42"/>
      <c r="D157" s="42"/>
      <c r="E157" s="42"/>
      <c r="F157" s="42"/>
      <c r="G157" s="42"/>
    </row>
    <row r="158" spans="1:7" x14ac:dyDescent="0.2">
      <c r="A158" s="42"/>
      <c r="B158" s="42"/>
      <c r="C158" s="42"/>
      <c r="D158" s="42"/>
      <c r="E158" s="42"/>
      <c r="F158" s="42"/>
      <c r="G158" s="42"/>
    </row>
    <row r="159" spans="1:7" x14ac:dyDescent="0.2">
      <c r="A159" s="42"/>
      <c r="B159" s="42"/>
      <c r="C159" s="42"/>
      <c r="D159" s="42"/>
      <c r="E159" s="42"/>
      <c r="F159" s="42"/>
      <c r="G159" s="42"/>
    </row>
    <row r="160" spans="1:7" x14ac:dyDescent="0.2">
      <c r="A160" s="42"/>
      <c r="B160" s="42"/>
      <c r="C160" s="42"/>
      <c r="D160" s="42"/>
      <c r="E160" s="42"/>
      <c r="F160" s="42"/>
      <c r="G160" s="42"/>
    </row>
    <row r="161" spans="1:7" x14ac:dyDescent="0.2">
      <c r="A161" s="42"/>
      <c r="B161" s="42"/>
      <c r="C161" s="42"/>
      <c r="D161" s="42"/>
      <c r="E161" s="42"/>
      <c r="F161" s="42"/>
      <c r="G161" s="42"/>
    </row>
    <row r="162" spans="1:7" x14ac:dyDescent="0.2">
      <c r="A162" s="42"/>
      <c r="B162" s="42"/>
      <c r="C162" s="42"/>
      <c r="D162" s="42"/>
      <c r="E162" s="42"/>
      <c r="F162" s="42"/>
      <c r="G162" s="42"/>
    </row>
    <row r="163" spans="1:7" x14ac:dyDescent="0.2">
      <c r="A163" s="42"/>
      <c r="B163" s="42"/>
      <c r="C163" s="42"/>
      <c r="D163" s="42"/>
      <c r="E163" s="42"/>
      <c r="F163" s="42"/>
      <c r="G163" s="42"/>
    </row>
    <row r="164" spans="1:7" x14ac:dyDescent="0.2">
      <c r="A164" s="42"/>
      <c r="B164" s="42"/>
      <c r="C164" s="42"/>
      <c r="D164" s="42"/>
      <c r="E164" s="42"/>
      <c r="F164" s="42"/>
      <c r="G164" s="42"/>
    </row>
    <row r="165" spans="1:7" x14ac:dyDescent="0.2">
      <c r="A165" s="42"/>
      <c r="B165" s="42"/>
      <c r="C165" s="42"/>
      <c r="D165" s="42"/>
      <c r="E165" s="42"/>
      <c r="F165" s="42"/>
      <c r="G165" s="42"/>
    </row>
    <row r="166" spans="1:7" x14ac:dyDescent="0.2">
      <c r="A166" s="42"/>
      <c r="B166" s="42"/>
      <c r="C166" s="42"/>
      <c r="D166" s="42"/>
      <c r="E166" s="42"/>
      <c r="F166" s="42"/>
      <c r="G166" s="42"/>
    </row>
    <row r="167" spans="1:7" x14ac:dyDescent="0.2">
      <c r="A167" s="42"/>
      <c r="B167" s="42"/>
      <c r="C167" s="42"/>
      <c r="D167" s="42"/>
      <c r="E167" s="42"/>
      <c r="F167" s="42"/>
      <c r="G167" s="42"/>
    </row>
    <row r="168" spans="1:7" x14ac:dyDescent="0.2">
      <c r="A168" s="42"/>
      <c r="B168" s="42"/>
      <c r="C168" s="42"/>
      <c r="D168" s="42"/>
      <c r="E168" s="42"/>
      <c r="F168" s="42"/>
      <c r="G168" s="42"/>
    </row>
    <row r="169" spans="1:7" x14ac:dyDescent="0.2">
      <c r="A169" s="42"/>
      <c r="B169" s="42"/>
      <c r="C169" s="42"/>
      <c r="D169" s="42"/>
      <c r="E169" s="42"/>
      <c r="F169" s="42"/>
      <c r="G169" s="42"/>
    </row>
    <row r="170" spans="1:7" x14ac:dyDescent="0.2">
      <c r="A170" s="42"/>
      <c r="B170" s="42"/>
      <c r="C170" s="42"/>
      <c r="D170" s="42"/>
      <c r="E170" s="42"/>
      <c r="F170" s="42"/>
      <c r="G170" s="42"/>
    </row>
    <row r="171" spans="1:7" x14ac:dyDescent="0.2">
      <c r="A171" s="42"/>
      <c r="B171" s="42"/>
      <c r="C171" s="42"/>
      <c r="D171" s="42"/>
      <c r="E171" s="42"/>
      <c r="F171" s="42"/>
      <c r="G171" s="42"/>
    </row>
    <row r="172" spans="1:7" x14ac:dyDescent="0.2">
      <c r="A172" s="42"/>
      <c r="B172" s="42"/>
      <c r="C172" s="42"/>
      <c r="D172" s="42"/>
      <c r="E172" s="42"/>
      <c r="F172" s="42"/>
      <c r="G172" s="42"/>
    </row>
    <row r="173" spans="1:7" x14ac:dyDescent="0.2">
      <c r="A173" s="42"/>
      <c r="B173" s="42"/>
      <c r="C173" s="42"/>
      <c r="D173" s="42"/>
      <c r="E173" s="42"/>
      <c r="F173" s="42"/>
      <c r="G173" s="42"/>
    </row>
    <row r="174" spans="1:7" x14ac:dyDescent="0.2">
      <c r="A174" s="42"/>
      <c r="B174" s="42"/>
      <c r="C174" s="42"/>
      <c r="D174" s="42"/>
      <c r="E174" s="42"/>
      <c r="F174" s="42"/>
      <c r="G174" s="42"/>
    </row>
    <row r="175" spans="1:7" x14ac:dyDescent="0.2">
      <c r="A175" s="42"/>
      <c r="B175" s="42"/>
      <c r="C175" s="42"/>
      <c r="D175" s="42"/>
      <c r="E175" s="42"/>
      <c r="F175" s="42"/>
      <c r="G175" s="42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view="pageLayout" zoomScaleNormal="100" workbookViewId="0"/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3" width="7.875" customWidth="1"/>
    <col min="4" max="4" width="8.2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09" t="s">
        <v>154</v>
      </c>
      <c r="B2" s="109"/>
      <c r="C2" s="109"/>
      <c r="D2" s="109"/>
      <c r="E2" s="109"/>
      <c r="F2" s="109"/>
      <c r="G2" s="109"/>
    </row>
    <row r="4" spans="1:7" s="9" customFormat="1" ht="26.25" customHeight="1" x14ac:dyDescent="0.2">
      <c r="A4" s="117" t="s">
        <v>132</v>
      </c>
      <c r="B4" s="77" t="s">
        <v>118</v>
      </c>
      <c r="C4" s="77" t="s">
        <v>119</v>
      </c>
      <c r="D4" s="77" t="s">
        <v>120</v>
      </c>
      <c r="E4" s="112" t="s">
        <v>164</v>
      </c>
      <c r="F4" s="113"/>
      <c r="G4" s="114"/>
    </row>
    <row r="5" spans="1:7" s="9" customFormat="1" ht="18" customHeight="1" x14ac:dyDescent="0.2">
      <c r="A5" s="118"/>
      <c r="B5" s="110" t="s">
        <v>176</v>
      </c>
      <c r="C5" s="111"/>
      <c r="D5" s="111"/>
      <c r="E5" s="32" t="s">
        <v>176</v>
      </c>
      <c r="F5" s="32" t="s">
        <v>177</v>
      </c>
      <c r="G5" s="115" t="s">
        <v>155</v>
      </c>
    </row>
    <row r="6" spans="1:7" s="9" customFormat="1" ht="17.25" customHeight="1" x14ac:dyDescent="0.2">
      <c r="A6" s="119"/>
      <c r="B6" s="110" t="s">
        <v>128</v>
      </c>
      <c r="C6" s="111"/>
      <c r="D6" s="111"/>
      <c r="E6" s="111"/>
      <c r="F6" s="111"/>
      <c r="G6" s="116"/>
    </row>
    <row r="7" spans="1:7" s="9" customFormat="1" ht="18.75" customHeight="1" x14ac:dyDescent="0.2">
      <c r="A7" s="34" t="s">
        <v>22</v>
      </c>
      <c r="B7" s="78">
        <v>139.380304</v>
      </c>
      <c r="C7" s="78">
        <v>151.71926300000001</v>
      </c>
      <c r="D7" s="78">
        <v>149.89573899999999</v>
      </c>
      <c r="E7" s="78">
        <v>1350.0716339999999</v>
      </c>
      <c r="F7" s="78">
        <v>1528.0757020000001</v>
      </c>
      <c r="G7" s="79">
        <f>IF(AND(F7&gt;0,E7&gt;0),(E7/F7%)-100,"x  ")</f>
        <v>-11.648903766156494</v>
      </c>
    </row>
    <row r="8" spans="1:7" s="9" customFormat="1" ht="12" x14ac:dyDescent="0.2">
      <c r="A8" s="43" t="s">
        <v>23</v>
      </c>
    </row>
    <row r="9" spans="1:7" s="9" customFormat="1" ht="12" x14ac:dyDescent="0.2">
      <c r="A9" s="44" t="s">
        <v>24</v>
      </c>
      <c r="B9" s="78">
        <v>4.3150000000000001E-2</v>
      </c>
      <c r="C9" s="78">
        <v>0.2757</v>
      </c>
      <c r="D9" s="78">
        <v>8.3812999999999999E-2</v>
      </c>
      <c r="E9" s="78">
        <v>1.005606</v>
      </c>
      <c r="F9" s="78">
        <v>0.92594699999999996</v>
      </c>
      <c r="G9" s="79">
        <f>IF(AND(F9&gt;0,E9&gt;0),(E9/F9%)-100,"x  ")</f>
        <v>8.6029761962617926</v>
      </c>
    </row>
    <row r="10" spans="1:7" s="9" customFormat="1" ht="12" x14ac:dyDescent="0.2">
      <c r="A10" s="44" t="s">
        <v>25</v>
      </c>
      <c r="B10" s="78">
        <v>20.995215000000002</v>
      </c>
      <c r="C10" s="78">
        <v>16.054649000000001</v>
      </c>
      <c r="D10" s="78">
        <v>18.603109</v>
      </c>
      <c r="E10" s="78">
        <v>163.05990199999999</v>
      </c>
      <c r="F10" s="78">
        <v>231.07694100000001</v>
      </c>
      <c r="G10" s="79">
        <f>IF(AND(F10&gt;0,E10&gt;0),(E10/F10%)-100,"x  ")</f>
        <v>-29.434801545170203</v>
      </c>
    </row>
    <row r="11" spans="1:7" s="9" customFormat="1" ht="12" x14ac:dyDescent="0.2">
      <c r="A11" s="44" t="s">
        <v>26</v>
      </c>
      <c r="B11" s="78">
        <v>106.56116299999999</v>
      </c>
      <c r="C11" s="78">
        <v>122.746499</v>
      </c>
      <c r="D11" s="78">
        <v>119.20475500000001</v>
      </c>
      <c r="E11" s="78">
        <v>1080.8521900000001</v>
      </c>
      <c r="F11" s="78">
        <v>1183.114437</v>
      </c>
      <c r="G11" s="79">
        <f>IF(AND(F11&gt;0,E11&gt;0),(E11/F11%)-100,"x  ")</f>
        <v>-8.643478923248054</v>
      </c>
    </row>
    <row r="12" spans="1:7" s="9" customFormat="1" ht="12" x14ac:dyDescent="0.2">
      <c r="A12" s="36" t="s">
        <v>29</v>
      </c>
    </row>
    <row r="13" spans="1:7" s="9" customFormat="1" ht="12" x14ac:dyDescent="0.2">
      <c r="A13" s="36" t="s">
        <v>30</v>
      </c>
      <c r="B13" s="78">
        <v>18.450213999999999</v>
      </c>
      <c r="C13" s="78">
        <v>24.284227999999999</v>
      </c>
      <c r="D13" s="78">
        <v>27.536960000000001</v>
      </c>
      <c r="E13" s="78">
        <v>253.454813</v>
      </c>
      <c r="F13" s="78">
        <v>298.212335</v>
      </c>
      <c r="G13" s="79">
        <f>IF(AND(F13&gt;0,E13&gt;0),(E13/F13%)-100,"x  ")</f>
        <v>-15.008608547329203</v>
      </c>
    </row>
    <row r="14" spans="1:7" s="9" customFormat="1" ht="12" x14ac:dyDescent="0.2">
      <c r="A14" s="45" t="s">
        <v>28</v>
      </c>
      <c r="B14" s="78">
        <v>29.195829</v>
      </c>
      <c r="C14" s="78">
        <v>26.355644000000002</v>
      </c>
      <c r="D14" s="78">
        <v>26.244976999999999</v>
      </c>
      <c r="E14" s="78">
        <v>225.122658</v>
      </c>
      <c r="F14" s="78">
        <v>212.79133100000001</v>
      </c>
      <c r="G14" s="79">
        <f>IF(AND(F14&gt;0,E14&gt;0),(E14/F14%)-100,"x  ")</f>
        <v>5.795032599330824</v>
      </c>
    </row>
    <row r="15" spans="1:7" s="9" customFormat="1" ht="12" x14ac:dyDescent="0.2">
      <c r="A15" s="46" t="s">
        <v>27</v>
      </c>
      <c r="B15" s="78">
        <v>11.780775999999999</v>
      </c>
      <c r="C15" s="78">
        <v>12.642415</v>
      </c>
      <c r="D15" s="78">
        <v>12.004061999999999</v>
      </c>
      <c r="E15" s="78">
        <v>105.153936</v>
      </c>
      <c r="F15" s="78">
        <v>112.958377</v>
      </c>
      <c r="G15" s="79">
        <f>IF(AND(F15&gt;0,E15&gt;0),(E15/F15%)-100,"x  ")</f>
        <v>-6.9091299001224087</v>
      </c>
    </row>
    <row r="16" spans="1:7" s="9" customFormat="1" ht="12" x14ac:dyDescent="0.2">
      <c r="A16" s="37"/>
    </row>
    <row r="17" spans="1:7" s="9" customFormat="1" ht="12" x14ac:dyDescent="0.2">
      <c r="A17" s="34" t="s">
        <v>31</v>
      </c>
      <c r="B17" s="78">
        <v>3702.4807609999998</v>
      </c>
      <c r="C17" s="78">
        <v>4279.5641750000004</v>
      </c>
      <c r="D17" s="78">
        <v>4143.5927860000002</v>
      </c>
      <c r="E17" s="78">
        <v>36890.536869000003</v>
      </c>
      <c r="F17" s="78">
        <v>36698.411185999998</v>
      </c>
      <c r="G17" s="79">
        <f>IF(AND(F17&gt;0,E17&gt;0),(E17/F17%)-100,"x  ")</f>
        <v>0.52352588788176035</v>
      </c>
    </row>
    <row r="18" spans="1:7" s="9" customFormat="1" ht="12" x14ac:dyDescent="0.2">
      <c r="A18" s="47" t="s">
        <v>23</v>
      </c>
    </row>
    <row r="19" spans="1:7" s="9" customFormat="1" ht="12" x14ac:dyDescent="0.2">
      <c r="A19" s="46" t="s">
        <v>32</v>
      </c>
      <c r="B19" s="78">
        <v>12.413615</v>
      </c>
      <c r="C19" s="78">
        <v>11.465712999999999</v>
      </c>
      <c r="D19" s="78">
        <v>12.594284</v>
      </c>
      <c r="E19" s="78">
        <v>108.806809</v>
      </c>
      <c r="F19" s="78">
        <v>102.381635</v>
      </c>
      <c r="G19" s="79">
        <f>IF(AND(F19&gt;0,E19&gt;0),(E19/F19%)-100,"x  ")</f>
        <v>6.2757095059089494</v>
      </c>
    </row>
    <row r="20" spans="1:7" s="9" customFormat="1" ht="12" x14ac:dyDescent="0.2">
      <c r="A20" s="46" t="s">
        <v>33</v>
      </c>
      <c r="B20" s="78">
        <v>445.55645800000002</v>
      </c>
      <c r="C20" s="78">
        <v>491.33613300000002</v>
      </c>
      <c r="D20" s="78">
        <v>541.77315499999997</v>
      </c>
      <c r="E20" s="78">
        <v>4318.4461250000004</v>
      </c>
      <c r="F20" s="78">
        <v>3475.6298400000001</v>
      </c>
      <c r="G20" s="79">
        <f>IF(AND(F20&gt;0,E20&gt;0),(E20/F20%)-100,"x  ")</f>
        <v>24.249310881736491</v>
      </c>
    </row>
    <row r="21" spans="1:7" s="9" customFormat="1" ht="12" x14ac:dyDescent="0.2">
      <c r="A21" s="36" t="s">
        <v>34</v>
      </c>
    </row>
    <row r="22" spans="1:7" s="9" customFormat="1" ht="12" x14ac:dyDescent="0.2">
      <c r="A22" s="36" t="s">
        <v>35</v>
      </c>
      <c r="B22" s="78">
        <v>4.3557620000000004</v>
      </c>
      <c r="C22" s="78">
        <v>3.2383820000000001</v>
      </c>
      <c r="D22" s="78">
        <v>4.9359890000000002</v>
      </c>
      <c r="E22" s="78">
        <v>38.403523999999997</v>
      </c>
      <c r="F22" s="78">
        <v>30.227851999999999</v>
      </c>
      <c r="G22" s="79">
        <f>IF(AND(F22&gt;0,E22&gt;0),(E22/F22%)-100,"x  ")</f>
        <v>27.046817617077124</v>
      </c>
    </row>
    <row r="23" spans="1:7" s="9" customFormat="1" ht="12" x14ac:dyDescent="0.2">
      <c r="A23" s="36" t="s">
        <v>36</v>
      </c>
      <c r="B23" s="78">
        <v>16.601057000000001</v>
      </c>
      <c r="C23" s="78">
        <v>14.714473999999999</v>
      </c>
      <c r="D23" s="78">
        <v>23.990528000000001</v>
      </c>
      <c r="E23" s="78">
        <v>346.894543</v>
      </c>
      <c r="F23" s="78">
        <v>206.75621699999999</v>
      </c>
      <c r="G23" s="79">
        <f>IF(AND(F23&gt;0,E23&gt;0),(E23/F23%)-100,"x  ")</f>
        <v>67.779498016255531</v>
      </c>
    </row>
    <row r="24" spans="1:7" s="9" customFormat="1" ht="12" x14ac:dyDescent="0.2">
      <c r="A24" s="36" t="s">
        <v>38</v>
      </c>
      <c r="B24" s="78">
        <v>21.291446000000001</v>
      </c>
      <c r="C24" s="78">
        <v>23.352906000000001</v>
      </c>
      <c r="D24" s="78">
        <v>20.491371000000001</v>
      </c>
      <c r="E24" s="78">
        <v>197.47866300000001</v>
      </c>
      <c r="F24" s="78">
        <v>194.07697400000001</v>
      </c>
      <c r="G24" s="79">
        <f>IF(AND(F24&gt;0,E24&gt;0),(E24/F24%)-100,"x  ")</f>
        <v>1.7527524929361249</v>
      </c>
    </row>
    <row r="25" spans="1:7" s="9" customFormat="1" ht="12" x14ac:dyDescent="0.2">
      <c r="A25" s="36" t="s">
        <v>37</v>
      </c>
      <c r="B25" s="78">
        <v>271.124751</v>
      </c>
      <c r="C25" s="78">
        <v>249.02263600000001</v>
      </c>
      <c r="D25" s="78">
        <v>263.03148800000002</v>
      </c>
      <c r="E25" s="78">
        <v>1759.710323</v>
      </c>
      <c r="F25" s="78">
        <v>1067.7341269999999</v>
      </c>
      <c r="G25" s="79">
        <f>IF(AND(F25&gt;0,E25&gt;0),(E25/F25%)-100,"x  ")</f>
        <v>64.807912241621182</v>
      </c>
    </row>
    <row r="26" spans="1:7" s="9" customFormat="1" ht="12" x14ac:dyDescent="0.2">
      <c r="A26" s="47" t="s">
        <v>39</v>
      </c>
      <c r="B26" s="78">
        <v>3244.5106879999998</v>
      </c>
      <c r="C26" s="78">
        <v>3776.7623290000001</v>
      </c>
      <c r="D26" s="78">
        <v>3589.2253470000001</v>
      </c>
      <c r="E26" s="78">
        <v>32463.283934999999</v>
      </c>
      <c r="F26" s="78">
        <v>33120.399710999998</v>
      </c>
      <c r="G26" s="79">
        <f>IF(AND(F26&gt;0,E26&gt;0),(E26/F26%)-100,"x  ")</f>
        <v>-1.9840212730939868</v>
      </c>
    </row>
    <row r="27" spans="1:7" s="9" customFormat="1" ht="12" x14ac:dyDescent="0.2">
      <c r="A27" s="38" t="s">
        <v>23</v>
      </c>
    </row>
    <row r="28" spans="1:7" s="9" customFormat="1" ht="12" x14ac:dyDescent="0.2">
      <c r="A28" s="36" t="s">
        <v>40</v>
      </c>
      <c r="B28" s="78">
        <v>189.93816100000001</v>
      </c>
      <c r="C28" s="78">
        <v>206.68507399999999</v>
      </c>
      <c r="D28" s="78">
        <v>188.19078500000001</v>
      </c>
      <c r="E28" s="78">
        <v>1863.012097</v>
      </c>
      <c r="F28" s="78">
        <v>1769.7933800000001</v>
      </c>
      <c r="G28" s="79">
        <f>IF(AND(F28&gt;0,E28&gt;0),(E28/F28%)-100,"x  ")</f>
        <v>5.2672090456118639</v>
      </c>
    </row>
    <row r="29" spans="1:7" s="9" customFormat="1" ht="12" x14ac:dyDescent="0.2">
      <c r="A29" s="48" t="s">
        <v>34</v>
      </c>
    </row>
    <row r="30" spans="1:7" s="9" customFormat="1" ht="12" x14ac:dyDescent="0.2">
      <c r="A30" s="49" t="s">
        <v>41</v>
      </c>
      <c r="B30" s="78">
        <v>23.472944999999999</v>
      </c>
      <c r="C30" s="78">
        <v>23.664379</v>
      </c>
      <c r="D30" s="78">
        <v>24.417898000000001</v>
      </c>
      <c r="E30" s="78">
        <v>225.296694</v>
      </c>
      <c r="F30" s="78">
        <v>215.808378</v>
      </c>
      <c r="G30" s="79">
        <f>IF(AND(F30&gt;0,E30&gt;0),(E30/F30%)-100,"x  ")</f>
        <v>4.3966393186088339</v>
      </c>
    </row>
    <row r="31" spans="1:7" s="9" customFormat="1" ht="12" x14ac:dyDescent="0.2">
      <c r="A31" s="49" t="s">
        <v>43</v>
      </c>
      <c r="B31" s="78">
        <v>41.789217999999998</v>
      </c>
      <c r="C31" s="78">
        <v>40.053372000000003</v>
      </c>
      <c r="D31" s="78">
        <v>39.951687</v>
      </c>
      <c r="E31" s="78">
        <v>381.02731799999998</v>
      </c>
      <c r="F31" s="78">
        <v>393.60236500000002</v>
      </c>
      <c r="G31" s="79">
        <f>IF(AND(F31&gt;0,E31&gt;0),(E31/F31%)-100,"x  ")</f>
        <v>-3.1948606304741105</v>
      </c>
    </row>
    <row r="32" spans="1:7" s="9" customFormat="1" ht="12" x14ac:dyDescent="0.2">
      <c r="A32" s="49" t="s">
        <v>42</v>
      </c>
      <c r="B32" s="78">
        <v>37.326714000000003</v>
      </c>
      <c r="C32" s="78">
        <v>49.954599999999999</v>
      </c>
      <c r="D32" s="78">
        <v>51.620131000000001</v>
      </c>
      <c r="E32" s="78">
        <v>456.68876499999999</v>
      </c>
      <c r="F32" s="78">
        <v>469.975843</v>
      </c>
      <c r="G32" s="79">
        <f>IF(AND(F32&gt;0,E32&gt;0),(E32/F32%)-100,"x  ")</f>
        <v>-2.8271831835407824</v>
      </c>
    </row>
    <row r="33" spans="1:7" s="9" customFormat="1" ht="12" x14ac:dyDescent="0.2">
      <c r="A33" s="38" t="s">
        <v>44</v>
      </c>
      <c r="B33" s="78">
        <v>3054.5725269999998</v>
      </c>
      <c r="C33" s="78">
        <v>3570.0772550000002</v>
      </c>
      <c r="D33" s="78">
        <v>3401.0345619999998</v>
      </c>
      <c r="E33" s="78">
        <v>30600.271838000001</v>
      </c>
      <c r="F33" s="78">
        <v>31350.606330999999</v>
      </c>
      <c r="G33" s="79">
        <f>IF(AND(F33&gt;0,E33&gt;0),(E33/F33%)-100,"x  ")</f>
        <v>-2.3933651715630617</v>
      </c>
    </row>
    <row r="34" spans="1:7" s="9" customFormat="1" ht="12" customHeight="1" x14ac:dyDescent="0.2">
      <c r="A34" s="48" t="s">
        <v>34</v>
      </c>
    </row>
    <row r="35" spans="1:7" s="9" customFormat="1" ht="12" x14ac:dyDescent="0.2">
      <c r="A35" s="49" t="s">
        <v>45</v>
      </c>
      <c r="B35" s="78">
        <v>11.637955</v>
      </c>
      <c r="C35" s="78">
        <v>12.871686</v>
      </c>
      <c r="D35" s="78">
        <v>12.818567</v>
      </c>
      <c r="E35" s="78">
        <v>100.553488</v>
      </c>
      <c r="F35" s="78">
        <v>110.532661</v>
      </c>
      <c r="G35" s="79">
        <f>IF(AND(F35&gt;0,E35&gt;0),(E35/F35%)-100,"x  ")</f>
        <v>-9.0282572677771782</v>
      </c>
    </row>
    <row r="36" spans="1:7" s="9" customFormat="1" ht="12" x14ac:dyDescent="0.2">
      <c r="A36" s="49" t="s">
        <v>46</v>
      </c>
      <c r="B36" s="78">
        <v>15.279596</v>
      </c>
      <c r="C36" s="78">
        <v>12.472875</v>
      </c>
      <c r="D36" s="78">
        <v>16.424181999999998</v>
      </c>
      <c r="E36" s="78">
        <v>145.554801</v>
      </c>
      <c r="F36" s="78">
        <v>130.081356</v>
      </c>
      <c r="G36" s="79">
        <f>IF(AND(F36&gt;0,E36&gt;0),(E36/F36%)-100,"x  ")</f>
        <v>11.895205797208945</v>
      </c>
    </row>
    <row r="37" spans="1:7" s="9" customFormat="1" ht="12" x14ac:dyDescent="0.2">
      <c r="A37" s="49" t="s">
        <v>47</v>
      </c>
      <c r="B37" s="78">
        <v>24.938958</v>
      </c>
      <c r="C37" s="78">
        <v>21.089969</v>
      </c>
      <c r="D37" s="78">
        <v>22.900659000000001</v>
      </c>
      <c r="E37" s="78">
        <v>207.99658700000001</v>
      </c>
      <c r="F37" s="78">
        <v>174.41459599999999</v>
      </c>
      <c r="G37" s="79">
        <f>IF(AND(F37&gt;0,E37&gt;0),(E37/F37%)-100,"x  ")</f>
        <v>19.254117356095591</v>
      </c>
    </row>
    <row r="38" spans="1:7" s="9" customFormat="1" ht="12" x14ac:dyDescent="0.2">
      <c r="A38" s="49" t="s">
        <v>48</v>
      </c>
      <c r="B38" s="78">
        <v>224.43837300000001</v>
      </c>
      <c r="C38" s="78">
        <v>185.87578500000001</v>
      </c>
      <c r="D38" s="78">
        <v>219.22192799999999</v>
      </c>
      <c r="E38" s="78">
        <v>2020.953215</v>
      </c>
      <c r="F38" s="78">
        <v>1555.685739</v>
      </c>
      <c r="G38" s="79">
        <f>IF(AND(F38&gt;0,E38&gt;0),(E38/F38%)-100,"x  ")</f>
        <v>29.907549085014779</v>
      </c>
    </row>
    <row r="39" spans="1:7" s="9" customFormat="1" ht="12" x14ac:dyDescent="0.2">
      <c r="A39" s="49" t="s">
        <v>49</v>
      </c>
      <c r="B39" s="78">
        <v>74.627425000000002</v>
      </c>
      <c r="C39" s="78">
        <v>86.387349999999998</v>
      </c>
      <c r="D39" s="78">
        <v>71.270195999999999</v>
      </c>
      <c r="E39" s="78">
        <v>724.16111899999999</v>
      </c>
      <c r="F39" s="78">
        <v>522.56636700000001</v>
      </c>
      <c r="G39" s="79">
        <f>IF(AND(F39&gt;0,E39&gt;0),(E39/F39%)-100,"x  ")</f>
        <v>38.577827569985942</v>
      </c>
    </row>
    <row r="40" spans="1:7" s="9" customFormat="1" ht="12" x14ac:dyDescent="0.2">
      <c r="A40" s="49" t="s">
        <v>50</v>
      </c>
    </row>
    <row r="41" spans="1:7" s="9" customFormat="1" ht="12" x14ac:dyDescent="0.2">
      <c r="A41" s="49" t="s">
        <v>51</v>
      </c>
      <c r="B41" s="78">
        <v>73.192352</v>
      </c>
      <c r="C41" s="78">
        <v>103.038578</v>
      </c>
      <c r="D41" s="78">
        <v>80.232356999999993</v>
      </c>
      <c r="E41" s="78">
        <v>702.28503499999999</v>
      </c>
      <c r="F41" s="78">
        <v>297.89111500000001</v>
      </c>
      <c r="G41" s="79">
        <f t="shared" ref="G41:G46" si="0">IF(AND(F41&gt;0,E41&gt;0),(E41/F41%)-100,"x  ")</f>
        <v>135.75225968052118</v>
      </c>
    </row>
    <row r="42" spans="1:7" s="9" customFormat="1" ht="12" x14ac:dyDescent="0.2">
      <c r="A42" s="49" t="s">
        <v>52</v>
      </c>
      <c r="B42" s="78">
        <v>46.404499999999999</v>
      </c>
      <c r="C42" s="78">
        <v>47.762655000000002</v>
      </c>
      <c r="D42" s="78">
        <v>45.542988999999999</v>
      </c>
      <c r="E42" s="78">
        <v>415.29928699999999</v>
      </c>
      <c r="F42" s="78">
        <v>350.29422299999999</v>
      </c>
      <c r="G42" s="79">
        <f t="shared" si="0"/>
        <v>18.557275493521345</v>
      </c>
    </row>
    <row r="43" spans="1:7" s="9" customFormat="1" ht="12" x14ac:dyDescent="0.2">
      <c r="A43" s="49" t="s">
        <v>53</v>
      </c>
      <c r="B43" s="78">
        <v>18.848524000000001</v>
      </c>
      <c r="C43" s="78">
        <v>20.047312999999999</v>
      </c>
      <c r="D43" s="78">
        <v>22.011537000000001</v>
      </c>
      <c r="E43" s="78">
        <v>189.32009400000001</v>
      </c>
      <c r="F43" s="78">
        <v>170.416753</v>
      </c>
      <c r="G43" s="79">
        <f t="shared" si="0"/>
        <v>11.092419417238872</v>
      </c>
    </row>
    <row r="44" spans="1:7" s="9" customFormat="1" ht="12" x14ac:dyDescent="0.2">
      <c r="A44" s="49" t="s">
        <v>54</v>
      </c>
      <c r="B44" s="78">
        <v>9.6470870000000009</v>
      </c>
      <c r="C44" s="78">
        <v>11.496212999999999</v>
      </c>
      <c r="D44" s="78">
        <v>139.75312600000001</v>
      </c>
      <c r="E44" s="78">
        <v>337.36917199999999</v>
      </c>
      <c r="F44" s="78">
        <v>176.74296200000001</v>
      </c>
      <c r="G44" s="79">
        <f t="shared" si="0"/>
        <v>90.88124821626559</v>
      </c>
    </row>
    <row r="45" spans="1:7" s="9" customFormat="1" ht="12" x14ac:dyDescent="0.2">
      <c r="A45" s="49" t="s">
        <v>55</v>
      </c>
      <c r="B45" s="78">
        <v>2169.9263599999999</v>
      </c>
      <c r="C45" s="78">
        <v>2604.5135559999999</v>
      </c>
      <c r="D45" s="78">
        <v>2309.6253240000001</v>
      </c>
      <c r="E45" s="78">
        <v>21944.582278999998</v>
      </c>
      <c r="F45" s="78">
        <v>24276.310719000001</v>
      </c>
      <c r="G45" s="79">
        <f t="shared" si="0"/>
        <v>-9.6049538457054808</v>
      </c>
    </row>
    <row r="46" spans="1:7" s="9" customFormat="1" ht="12" x14ac:dyDescent="0.2">
      <c r="A46" s="49" t="s">
        <v>56</v>
      </c>
      <c r="B46" s="78">
        <v>86.872016000000002</v>
      </c>
      <c r="C46" s="78">
        <v>111.475442</v>
      </c>
      <c r="D46" s="78">
        <v>105.474569</v>
      </c>
      <c r="E46" s="78">
        <v>888.37048800000002</v>
      </c>
      <c r="F46" s="78">
        <v>770.31871599999999</v>
      </c>
      <c r="G46" s="79">
        <f t="shared" si="0"/>
        <v>15.325055661765859</v>
      </c>
    </row>
    <row r="47" spans="1:7" s="9" customFormat="1" ht="12" x14ac:dyDescent="0.2">
      <c r="A47" s="35"/>
    </row>
    <row r="48" spans="1:7" s="9" customFormat="1" ht="12" x14ac:dyDescent="0.2">
      <c r="A48" s="39" t="s">
        <v>160</v>
      </c>
      <c r="B48" s="78">
        <v>25.411071</v>
      </c>
      <c r="C48" s="78">
        <v>23.842248000000001</v>
      </c>
      <c r="D48" s="78">
        <v>32.263669999999998</v>
      </c>
      <c r="E48" s="78">
        <v>218.58459300000001</v>
      </c>
      <c r="F48" s="78">
        <v>257.75626899999997</v>
      </c>
      <c r="G48" s="79">
        <f>IF(AND(F48&gt;0,E48&gt;0),(E48/F48%)-100,"x  ")</f>
        <v>-15.197176833747534</v>
      </c>
    </row>
    <row r="49" spans="1:7" x14ac:dyDescent="0.2">
      <c r="A49" s="37"/>
      <c r="B49" s="9"/>
      <c r="C49" s="9"/>
      <c r="D49" s="9"/>
      <c r="E49" s="9"/>
      <c r="F49" s="9"/>
      <c r="G49" s="9"/>
    </row>
    <row r="50" spans="1:7" x14ac:dyDescent="0.2">
      <c r="A50" s="40" t="s">
        <v>57</v>
      </c>
      <c r="B50" s="80">
        <v>3867.272136</v>
      </c>
      <c r="C50" s="81">
        <v>4455.1256860000003</v>
      </c>
      <c r="D50" s="81">
        <v>4325.752195</v>
      </c>
      <c r="E50" s="81">
        <v>38459.193096000003</v>
      </c>
      <c r="F50" s="81">
        <v>38484.243156999997</v>
      </c>
      <c r="G50" s="82">
        <f>IF(AND(F50&gt;0,E50&gt;0),(E50/F50%)-100,"x  ")</f>
        <v>-6.5091733512332439E-2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108" t="s">
        <v>178</v>
      </c>
      <c r="B53" s="108"/>
      <c r="C53" s="108"/>
      <c r="D53" s="108"/>
      <c r="E53" s="108"/>
      <c r="F53" s="108"/>
      <c r="G53" s="108"/>
    </row>
    <row r="54" spans="1:7" x14ac:dyDescent="0.2">
      <c r="A54" s="108"/>
      <c r="B54" s="108"/>
      <c r="C54" s="108"/>
      <c r="D54" s="108"/>
      <c r="E54" s="108"/>
      <c r="F54" s="108"/>
      <c r="G54" s="108"/>
    </row>
  </sheetData>
  <mergeCells count="8">
    <mergeCell ref="A54:G54"/>
    <mergeCell ref="A2:G2"/>
    <mergeCell ref="B5:D5"/>
    <mergeCell ref="B6:F6"/>
    <mergeCell ref="E4:G4"/>
    <mergeCell ref="G5:G6"/>
    <mergeCell ref="A4:A6"/>
    <mergeCell ref="A53:G53"/>
  </mergeCells>
  <conditionalFormatting sqref="A7:G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view="pageLayout" zoomScaleNormal="100" workbookViewId="0"/>
  </sheetViews>
  <sheetFormatPr baseColWidth="10" defaultRowHeight="14.25" x14ac:dyDescent="0.2"/>
  <cols>
    <col min="1" max="1" width="24.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0" t="s">
        <v>157</v>
      </c>
      <c r="B2" s="121"/>
      <c r="C2" s="121"/>
      <c r="D2" s="121"/>
      <c r="E2" s="121"/>
      <c r="F2" s="121"/>
      <c r="G2" s="121"/>
    </row>
    <row r="3" spans="1:7" ht="9.75" customHeight="1" x14ac:dyDescent="0.2">
      <c r="A3" s="50"/>
      <c r="B3" s="51"/>
      <c r="C3" s="51"/>
      <c r="D3" s="51"/>
      <c r="E3" s="51"/>
      <c r="F3" s="51"/>
      <c r="G3" s="51"/>
    </row>
    <row r="4" spans="1:7" x14ac:dyDescent="0.2">
      <c r="A4" s="122" t="s">
        <v>58</v>
      </c>
      <c r="B4" s="83" t="s">
        <v>118</v>
      </c>
      <c r="C4" s="83" t="s">
        <v>119</v>
      </c>
      <c r="D4" s="83" t="s">
        <v>120</v>
      </c>
      <c r="E4" s="126" t="s">
        <v>164</v>
      </c>
      <c r="F4" s="126"/>
      <c r="G4" s="127"/>
    </row>
    <row r="5" spans="1:7" ht="24" customHeight="1" x14ac:dyDescent="0.2">
      <c r="A5" s="123"/>
      <c r="B5" s="110" t="s">
        <v>176</v>
      </c>
      <c r="C5" s="111"/>
      <c r="D5" s="111"/>
      <c r="E5" s="32" t="s">
        <v>176</v>
      </c>
      <c r="F5" s="32" t="s">
        <v>177</v>
      </c>
      <c r="G5" s="128" t="s">
        <v>152</v>
      </c>
    </row>
    <row r="6" spans="1:7" ht="17.25" customHeight="1" x14ac:dyDescent="0.2">
      <c r="A6" s="124"/>
      <c r="B6" s="111" t="s">
        <v>128</v>
      </c>
      <c r="C6" s="125"/>
      <c r="D6" s="125"/>
      <c r="E6" s="125"/>
      <c r="F6" s="125"/>
      <c r="G6" s="129"/>
    </row>
    <row r="7" spans="1:7" x14ac:dyDescent="0.2">
      <c r="A7" s="33"/>
      <c r="B7" s="9"/>
      <c r="C7" s="9"/>
      <c r="D7" s="9"/>
      <c r="E7" s="9"/>
      <c r="F7" s="9"/>
      <c r="G7" s="9"/>
    </row>
    <row r="8" spans="1:7" ht="12.75" customHeight="1" x14ac:dyDescent="0.2">
      <c r="A8" s="58" t="s">
        <v>59</v>
      </c>
      <c r="B8" s="78">
        <v>2467.7631059999999</v>
      </c>
      <c r="C8" s="78">
        <v>2517.9612950000001</v>
      </c>
      <c r="D8" s="78">
        <v>2482.0976999999998</v>
      </c>
      <c r="E8" s="78">
        <v>23568.753709000001</v>
      </c>
      <c r="F8" s="78">
        <v>22191.380139000001</v>
      </c>
      <c r="G8" s="79">
        <f>IF(AND(F8&gt;0,E8&gt;0),(E8/F8%)-100,"x  ")</f>
        <v>6.2067954375642955</v>
      </c>
    </row>
    <row r="9" spans="1:7" ht="12.75" customHeight="1" x14ac:dyDescent="0.2">
      <c r="A9" s="6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2" t="s">
        <v>60</v>
      </c>
      <c r="B10" s="78">
        <v>2285.9744449999998</v>
      </c>
      <c r="C10" s="78">
        <v>2317.2705639999999</v>
      </c>
      <c r="D10" s="78">
        <v>2169.118211</v>
      </c>
      <c r="E10" s="78">
        <v>21699.120312999999</v>
      </c>
      <c r="F10" s="78">
        <v>20091.043748</v>
      </c>
      <c r="G10" s="79">
        <f>IF(AND(F10&gt;0,E10&gt;0),(E10/F10%)-100,"x  ")</f>
        <v>8.0039473566925921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61</v>
      </c>
      <c r="B12" s="94">
        <f>SUM(B14:B31)</f>
        <v>1515.6619020000003</v>
      </c>
      <c r="C12" s="94">
        <f>SUM(C14:C31)</f>
        <v>1553.2439720000004</v>
      </c>
      <c r="D12" s="94">
        <f>SUM(D14:D31)</f>
        <v>1471.2639409999999</v>
      </c>
      <c r="E12" s="94">
        <f>SUM(E14:E31)</f>
        <v>14330.497304</v>
      </c>
      <c r="F12" s="94">
        <f>SUM(F14:F31)</f>
        <v>13834.166024</v>
      </c>
      <c r="G12" s="95">
        <f>IF(AND(F12&gt;0,E12&gt;0),(E12/F12%)-100,"x  ")</f>
        <v>3.58772100276191</v>
      </c>
    </row>
    <row r="13" spans="1:7" ht="12.75" customHeight="1" x14ac:dyDescent="0.2">
      <c r="A13" s="63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4" t="s">
        <v>62</v>
      </c>
      <c r="B14" s="78">
        <v>888.14574200000004</v>
      </c>
      <c r="C14" s="78">
        <v>988.12409600000001</v>
      </c>
      <c r="D14" s="78">
        <v>825.19368199999997</v>
      </c>
      <c r="E14" s="78">
        <v>8451.3320170000006</v>
      </c>
      <c r="F14" s="78">
        <v>8724.1702359999999</v>
      </c>
      <c r="G14" s="79">
        <f t="shared" ref="G14:G32" si="0">IF(AND(F14&gt;0,E14&gt;0),(E14/F14%)-100,"x  ")</f>
        <v>-3.1273830246244216</v>
      </c>
    </row>
    <row r="15" spans="1:7" ht="12.75" customHeight="1" x14ac:dyDescent="0.2">
      <c r="A15" s="64" t="s">
        <v>63</v>
      </c>
      <c r="B15" s="78">
        <v>66.103679</v>
      </c>
      <c r="C15" s="78">
        <v>68.872203999999996</v>
      </c>
      <c r="D15" s="78">
        <v>65.514561</v>
      </c>
      <c r="E15" s="78">
        <v>592.89272200000005</v>
      </c>
      <c r="F15" s="78">
        <v>438.398504</v>
      </c>
      <c r="G15" s="79">
        <f t="shared" si="0"/>
        <v>35.240589689603524</v>
      </c>
    </row>
    <row r="16" spans="1:7" ht="12.75" customHeight="1" x14ac:dyDescent="0.2">
      <c r="A16" s="64" t="s">
        <v>64</v>
      </c>
      <c r="B16" s="78">
        <v>9.5969239999999996</v>
      </c>
      <c r="C16" s="78">
        <v>4.3667569999999998</v>
      </c>
      <c r="D16" s="78">
        <v>7.3476229999999996</v>
      </c>
      <c r="E16" s="78">
        <v>57.127558999999998</v>
      </c>
      <c r="F16" s="78">
        <v>55.764516</v>
      </c>
      <c r="G16" s="79">
        <f t="shared" si="0"/>
        <v>2.4442837448817869</v>
      </c>
    </row>
    <row r="17" spans="1:7" ht="12.75" customHeight="1" x14ac:dyDescent="0.2">
      <c r="A17" s="64" t="s">
        <v>65</v>
      </c>
      <c r="B17" s="78">
        <v>156.651343</v>
      </c>
      <c r="C17" s="78">
        <v>139.434068</v>
      </c>
      <c r="D17" s="78">
        <v>138.62256300000001</v>
      </c>
      <c r="E17" s="78">
        <v>1389.3575949999999</v>
      </c>
      <c r="F17" s="78">
        <v>1513.6763679999999</v>
      </c>
      <c r="G17" s="79">
        <f t="shared" si="0"/>
        <v>-8.2130352054224574</v>
      </c>
    </row>
    <row r="18" spans="1:7" ht="12.75" customHeight="1" x14ac:dyDescent="0.2">
      <c r="A18" s="64" t="s">
        <v>66</v>
      </c>
      <c r="B18" s="78">
        <v>94.357403000000005</v>
      </c>
      <c r="C18" s="78">
        <v>85.116371000000001</v>
      </c>
      <c r="D18" s="78">
        <v>112.00434300000001</v>
      </c>
      <c r="E18" s="78">
        <v>939.42465300000003</v>
      </c>
      <c r="F18" s="78">
        <v>781.71922500000005</v>
      </c>
      <c r="G18" s="79">
        <f t="shared" si="0"/>
        <v>20.174178011292994</v>
      </c>
    </row>
    <row r="19" spans="1:7" ht="12.75" customHeight="1" x14ac:dyDescent="0.2">
      <c r="A19" s="64" t="s">
        <v>67</v>
      </c>
      <c r="B19" s="78">
        <v>93.294487000000004</v>
      </c>
      <c r="C19" s="78">
        <v>35.721296000000002</v>
      </c>
      <c r="D19" s="78">
        <v>100.30985800000001</v>
      </c>
      <c r="E19" s="78">
        <v>489.20648299999999</v>
      </c>
      <c r="F19" s="78">
        <v>92.848105000000004</v>
      </c>
      <c r="G19" s="79">
        <f t="shared" si="0"/>
        <v>426.88903343800064</v>
      </c>
    </row>
    <row r="20" spans="1:7" ht="12.75" customHeight="1" x14ac:dyDescent="0.2">
      <c r="A20" s="64" t="s">
        <v>68</v>
      </c>
      <c r="B20" s="78">
        <v>9.8473410000000001</v>
      </c>
      <c r="C20" s="78">
        <v>8.0168529999999993</v>
      </c>
      <c r="D20" s="78">
        <v>8.8687090000000008</v>
      </c>
      <c r="E20" s="78">
        <v>85.729110000000006</v>
      </c>
      <c r="F20" s="78">
        <v>65.260990000000007</v>
      </c>
      <c r="G20" s="79">
        <f t="shared" si="0"/>
        <v>31.363483759593578</v>
      </c>
    </row>
    <row r="21" spans="1:7" ht="12.75" customHeight="1" x14ac:dyDescent="0.2">
      <c r="A21" s="64" t="s">
        <v>69</v>
      </c>
      <c r="B21" s="78">
        <v>5.8056330000000003</v>
      </c>
      <c r="C21" s="78">
        <v>5.6758480000000002</v>
      </c>
      <c r="D21" s="78">
        <v>7.9220560000000004</v>
      </c>
      <c r="E21" s="78">
        <v>57.311957</v>
      </c>
      <c r="F21" s="78">
        <v>71.578134000000006</v>
      </c>
      <c r="G21" s="79">
        <f t="shared" si="0"/>
        <v>-19.930914935558391</v>
      </c>
    </row>
    <row r="22" spans="1:7" ht="12.75" customHeight="1" x14ac:dyDescent="0.2">
      <c r="A22" s="64" t="s">
        <v>70</v>
      </c>
      <c r="B22" s="78">
        <v>54.287787999999999</v>
      </c>
      <c r="C22" s="78">
        <v>53.452640000000002</v>
      </c>
      <c r="D22" s="78">
        <v>56.470630999999997</v>
      </c>
      <c r="E22" s="78">
        <v>712.03952800000002</v>
      </c>
      <c r="F22" s="78">
        <v>746.40598699999998</v>
      </c>
      <c r="G22" s="79">
        <f t="shared" si="0"/>
        <v>-4.6042582185236398</v>
      </c>
    </row>
    <row r="23" spans="1:7" ht="12.75" customHeight="1" x14ac:dyDescent="0.2">
      <c r="A23" s="64" t="s">
        <v>71</v>
      </c>
      <c r="B23" s="78">
        <v>27.867622999999998</v>
      </c>
      <c r="C23" s="78">
        <v>42.782530999999999</v>
      </c>
      <c r="D23" s="78">
        <v>33.357650999999997</v>
      </c>
      <c r="E23" s="78">
        <v>493.68882100000002</v>
      </c>
      <c r="F23" s="78">
        <v>146.072014</v>
      </c>
      <c r="G23" s="79">
        <f t="shared" si="0"/>
        <v>237.97632241861197</v>
      </c>
    </row>
    <row r="24" spans="1:7" ht="12.75" customHeight="1" x14ac:dyDescent="0.2">
      <c r="A24" s="64" t="s">
        <v>72</v>
      </c>
      <c r="B24" s="78">
        <v>81.316962000000004</v>
      </c>
      <c r="C24" s="78">
        <v>80.233534000000006</v>
      </c>
      <c r="D24" s="78">
        <v>78.369373999999993</v>
      </c>
      <c r="E24" s="78">
        <v>681.09437200000002</v>
      </c>
      <c r="F24" s="78">
        <v>819.54142000000002</v>
      </c>
      <c r="G24" s="79">
        <f t="shared" si="0"/>
        <v>-16.893233779447044</v>
      </c>
    </row>
    <row r="25" spans="1:7" ht="12.75" customHeight="1" x14ac:dyDescent="0.2">
      <c r="A25" s="64" t="s">
        <v>73</v>
      </c>
      <c r="B25" s="78">
        <v>0.317243</v>
      </c>
      <c r="C25" s="78">
        <v>10.185618</v>
      </c>
      <c r="D25" s="78">
        <v>4.4866580000000003</v>
      </c>
      <c r="E25" s="78">
        <v>67.720219</v>
      </c>
      <c r="F25" s="78">
        <v>27.439384</v>
      </c>
      <c r="G25" s="79">
        <f t="shared" si="0"/>
        <v>146.79934141378683</v>
      </c>
    </row>
    <row r="26" spans="1:7" ht="12.75" customHeight="1" x14ac:dyDescent="0.2">
      <c r="A26" s="64" t="s">
        <v>74</v>
      </c>
      <c r="B26" s="78">
        <v>0.389459</v>
      </c>
      <c r="C26" s="78">
        <v>0.53215500000000004</v>
      </c>
      <c r="D26" s="78">
        <v>0.66081500000000004</v>
      </c>
      <c r="E26" s="78">
        <v>6.6557040000000001</v>
      </c>
      <c r="F26" s="78">
        <v>4.8543599999999998</v>
      </c>
      <c r="G26" s="79">
        <f t="shared" si="0"/>
        <v>37.107754678268606</v>
      </c>
    </row>
    <row r="27" spans="1:7" ht="12.75" customHeight="1" x14ac:dyDescent="0.2">
      <c r="A27" s="64" t="s">
        <v>83</v>
      </c>
      <c r="B27" s="78">
        <v>1.663886</v>
      </c>
      <c r="C27" s="78">
        <v>1.852061</v>
      </c>
      <c r="D27" s="78">
        <v>1.530996</v>
      </c>
      <c r="E27" s="78">
        <v>18.572023000000002</v>
      </c>
      <c r="F27" s="78">
        <v>12.715828</v>
      </c>
      <c r="G27" s="79">
        <f t="shared" si="0"/>
        <v>46.054374123336686</v>
      </c>
    </row>
    <row r="28" spans="1:7" ht="12.75" customHeight="1" x14ac:dyDescent="0.2">
      <c r="A28" s="64" t="s">
        <v>84</v>
      </c>
      <c r="B28" s="78">
        <v>2.9572919999999998</v>
      </c>
      <c r="C28" s="78">
        <v>2.7006519999999998</v>
      </c>
      <c r="D28" s="78">
        <v>3.5956190000000001</v>
      </c>
      <c r="E28" s="78">
        <v>36.460689000000002</v>
      </c>
      <c r="F28" s="78">
        <v>148.315935</v>
      </c>
      <c r="G28" s="79">
        <f t="shared" si="0"/>
        <v>-75.416876817720222</v>
      </c>
    </row>
    <row r="29" spans="1:7" ht="12.75" customHeight="1" x14ac:dyDescent="0.2">
      <c r="A29" s="64" t="s">
        <v>75</v>
      </c>
      <c r="B29" s="78">
        <v>3.5768409999999999</v>
      </c>
      <c r="C29" s="78">
        <v>4.6887949999999998</v>
      </c>
      <c r="D29" s="78">
        <v>4.4975880000000004</v>
      </c>
      <c r="E29" s="78">
        <v>46.439734999999999</v>
      </c>
      <c r="F29" s="78">
        <v>34.653281</v>
      </c>
      <c r="G29" s="79">
        <f t="shared" si="0"/>
        <v>34.012519622600792</v>
      </c>
    </row>
    <row r="30" spans="1:7" ht="12.75" customHeight="1" x14ac:dyDescent="0.2">
      <c r="A30" s="64" t="s">
        <v>76</v>
      </c>
      <c r="B30" s="78">
        <v>17.502544</v>
      </c>
      <c r="C30" s="78">
        <v>18.881322999999998</v>
      </c>
      <c r="D30" s="78">
        <v>20.345402</v>
      </c>
      <c r="E30" s="78">
        <v>185.743942</v>
      </c>
      <c r="F30" s="78">
        <v>122.97296799999999</v>
      </c>
      <c r="G30" s="79">
        <f t="shared" si="0"/>
        <v>51.044530371910696</v>
      </c>
    </row>
    <row r="31" spans="1:7" ht="12.75" customHeight="1" x14ac:dyDescent="0.2">
      <c r="A31" s="64" t="s">
        <v>82</v>
      </c>
      <c r="B31" s="78">
        <v>1.9797119999999999</v>
      </c>
      <c r="C31" s="78">
        <v>2.60717</v>
      </c>
      <c r="D31" s="78">
        <v>2.1658119999999998</v>
      </c>
      <c r="E31" s="78">
        <v>19.700175000000002</v>
      </c>
      <c r="F31" s="78">
        <v>27.778769</v>
      </c>
      <c r="G31" s="79">
        <f t="shared" si="0"/>
        <v>-29.081900641457509</v>
      </c>
    </row>
    <row r="32" spans="1:7" ht="12.75" customHeight="1" x14ac:dyDescent="0.2">
      <c r="A32" s="56" t="s">
        <v>77</v>
      </c>
      <c r="B32" s="94">
        <f>B10-B12</f>
        <v>770.31254299999955</v>
      </c>
      <c r="C32" s="94">
        <f>C10-C12</f>
        <v>764.02659199999948</v>
      </c>
      <c r="D32" s="94">
        <f>D10-D12</f>
        <v>697.85427000000004</v>
      </c>
      <c r="E32" s="94">
        <f>E10-E12</f>
        <v>7368.623008999999</v>
      </c>
      <c r="F32" s="94">
        <f>F10-F12</f>
        <v>6256.8777239999999</v>
      </c>
      <c r="G32" s="95">
        <f t="shared" si="0"/>
        <v>17.76837160706512</v>
      </c>
    </row>
    <row r="33" spans="1:7" ht="12.75" customHeight="1" x14ac:dyDescent="0.2">
      <c r="A33" s="63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4" t="s">
        <v>78</v>
      </c>
      <c r="B34" s="78">
        <v>323.22582999999997</v>
      </c>
      <c r="C34" s="78">
        <v>228.30035699999999</v>
      </c>
      <c r="D34" s="78">
        <v>287.17767400000002</v>
      </c>
      <c r="E34" s="78">
        <v>3129.3217100000002</v>
      </c>
      <c r="F34" s="78">
        <v>2921.1715509999999</v>
      </c>
      <c r="G34" s="79">
        <f t="shared" ref="G34:G43" si="1">IF(AND(F34&gt;0,E34&gt;0),(E34/F34%)-100,"x  ")</f>
        <v>7.125571208878327</v>
      </c>
    </row>
    <row r="35" spans="1:7" ht="12.75" customHeight="1" x14ac:dyDescent="0.2">
      <c r="A35" s="64" t="s">
        <v>79</v>
      </c>
      <c r="B35" s="78">
        <v>58.869081999999999</v>
      </c>
      <c r="C35" s="78">
        <v>64.013537999999997</v>
      </c>
      <c r="D35" s="78">
        <v>50.373595000000002</v>
      </c>
      <c r="E35" s="78">
        <v>612.73827500000004</v>
      </c>
      <c r="F35" s="78">
        <v>534.03938700000003</v>
      </c>
      <c r="G35" s="79">
        <f t="shared" si="1"/>
        <v>14.736532532196918</v>
      </c>
    </row>
    <row r="36" spans="1:7" ht="12.75" customHeight="1" x14ac:dyDescent="0.2">
      <c r="A36" s="64" t="s">
        <v>80</v>
      </c>
      <c r="B36" s="78">
        <v>103.00832</v>
      </c>
      <c r="C36" s="78">
        <v>110.530455</v>
      </c>
      <c r="D36" s="78">
        <v>116.42274500000001</v>
      </c>
      <c r="E36" s="78">
        <v>954.54691400000002</v>
      </c>
      <c r="F36" s="78">
        <v>883.51849500000003</v>
      </c>
      <c r="G36" s="79">
        <f t="shared" si="1"/>
        <v>8.0392679272661951</v>
      </c>
    </row>
    <row r="37" spans="1:7" ht="12.75" customHeight="1" x14ac:dyDescent="0.2">
      <c r="A37" s="64" t="s">
        <v>81</v>
      </c>
      <c r="B37" s="78">
        <v>94.502965000000003</v>
      </c>
      <c r="C37" s="78">
        <v>160.41718900000001</v>
      </c>
      <c r="D37" s="78">
        <v>48.316316999999998</v>
      </c>
      <c r="E37" s="78">
        <v>853.06324900000004</v>
      </c>
      <c r="F37" s="78">
        <v>374.26466199999999</v>
      </c>
      <c r="G37" s="79">
        <f t="shared" si="1"/>
        <v>127.93048225322434</v>
      </c>
    </row>
    <row r="38" spans="1:7" ht="12.75" customHeight="1" x14ac:dyDescent="0.2">
      <c r="A38" s="64" t="s">
        <v>85</v>
      </c>
      <c r="B38" s="78">
        <v>67.812940999999995</v>
      </c>
      <c r="C38" s="78">
        <v>70.319058999999996</v>
      </c>
      <c r="D38" s="78">
        <v>72.441700999999995</v>
      </c>
      <c r="E38" s="78">
        <v>549.64425700000004</v>
      </c>
      <c r="F38" s="78">
        <v>549.01475200000004</v>
      </c>
      <c r="G38" s="79">
        <f t="shared" si="1"/>
        <v>0.11466085341182009</v>
      </c>
    </row>
    <row r="39" spans="1:7" ht="12.75" customHeight="1" x14ac:dyDescent="0.2">
      <c r="A39" s="64" t="s">
        <v>151</v>
      </c>
      <c r="B39" s="94">
        <v>12.875999</v>
      </c>
      <c r="C39" s="94">
        <v>5.0542670000000003</v>
      </c>
      <c r="D39" s="94">
        <v>6.8048789999999997</v>
      </c>
      <c r="E39" s="94">
        <v>96.807973000000004</v>
      </c>
      <c r="F39" s="94">
        <v>40.324361000000003</v>
      </c>
      <c r="G39" s="95">
        <f t="shared" si="1"/>
        <v>140.07317313720111</v>
      </c>
    </row>
    <row r="40" spans="1:7" ht="12.75" customHeight="1" x14ac:dyDescent="0.2">
      <c r="A40" s="64" t="s">
        <v>86</v>
      </c>
      <c r="B40" s="78">
        <v>91.266277000000002</v>
      </c>
      <c r="C40" s="78">
        <v>86.963509000000002</v>
      </c>
      <c r="D40" s="78">
        <v>93.910019000000005</v>
      </c>
      <c r="E40" s="78">
        <v>940.41266900000005</v>
      </c>
      <c r="F40" s="78">
        <v>716.45658400000002</v>
      </c>
      <c r="G40" s="79">
        <f t="shared" si="1"/>
        <v>31.258849454581906</v>
      </c>
    </row>
    <row r="41" spans="1:7" ht="12.75" customHeight="1" x14ac:dyDescent="0.2">
      <c r="A41" s="64" t="s">
        <v>87</v>
      </c>
      <c r="B41" s="78">
        <v>14.514500999999999</v>
      </c>
      <c r="C41" s="78">
        <v>31.680444999999999</v>
      </c>
      <c r="D41" s="78">
        <v>17.678875000000001</v>
      </c>
      <c r="E41" s="78">
        <v>173.27117100000001</v>
      </c>
      <c r="F41" s="78">
        <v>194.07989499999999</v>
      </c>
      <c r="G41" s="79">
        <f t="shared" si="1"/>
        <v>-10.721730862436829</v>
      </c>
    </row>
    <row r="42" spans="1:7" ht="12.75" customHeight="1" x14ac:dyDescent="0.2">
      <c r="A42" s="64" t="s">
        <v>88</v>
      </c>
      <c r="B42" s="78">
        <v>4.2366279999999996</v>
      </c>
      <c r="C42" s="78">
        <v>6.7477729999999996</v>
      </c>
      <c r="D42" s="78">
        <v>4.7284649999999999</v>
      </c>
      <c r="E42" s="78">
        <v>58.816791000000002</v>
      </c>
      <c r="F42" s="78">
        <v>44.008037000000002</v>
      </c>
      <c r="G42" s="79">
        <f t="shared" si="1"/>
        <v>33.650112591934061</v>
      </c>
    </row>
    <row r="43" spans="1:7" ht="12.75" customHeight="1" x14ac:dyDescent="0.2">
      <c r="A43" s="65" t="s">
        <v>89</v>
      </c>
      <c r="B43" s="78">
        <f>B8-B10</f>
        <v>181.78866100000005</v>
      </c>
      <c r="C43" s="78">
        <f>C8-C10</f>
        <v>200.69073100000014</v>
      </c>
      <c r="D43" s="78">
        <f>D8-D10</f>
        <v>312.97948899999983</v>
      </c>
      <c r="E43" s="78">
        <f>E8-E10</f>
        <v>1869.6333960000011</v>
      </c>
      <c r="F43" s="78">
        <f>F8-F10</f>
        <v>2100.3363910000007</v>
      </c>
      <c r="G43" s="79">
        <f t="shared" si="1"/>
        <v>-10.984097404042913</v>
      </c>
    </row>
    <row r="44" spans="1:7" ht="12.75" customHeight="1" x14ac:dyDescent="0.2">
      <c r="A44" s="56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90</v>
      </c>
      <c r="B45" s="78">
        <v>10.263596</v>
      </c>
      <c r="C45" s="78">
        <v>16.339182000000001</v>
      </c>
      <c r="D45" s="78">
        <v>11.972500999999999</v>
      </c>
      <c r="E45" s="78">
        <v>124.20423</v>
      </c>
      <c r="F45" s="78">
        <v>124.63092899999999</v>
      </c>
      <c r="G45" s="79">
        <f>IF(AND(F45&gt;0,E45&gt;0),(E45/F45%)-100,"x  ")</f>
        <v>-0.34237007091553551</v>
      </c>
    </row>
    <row r="46" spans="1:7" ht="12.75" customHeight="1" x14ac:dyDescent="0.2">
      <c r="A46" s="56" t="s">
        <v>91</v>
      </c>
      <c r="B46" s="78">
        <v>80.755970000000005</v>
      </c>
      <c r="C46" s="78">
        <v>77.969470000000001</v>
      </c>
      <c r="D46" s="78">
        <v>226.73802800000001</v>
      </c>
      <c r="E46" s="78">
        <v>731.75851599999999</v>
      </c>
      <c r="F46" s="78">
        <v>553.44278299999996</v>
      </c>
      <c r="G46" s="79">
        <f>IF(AND(F46&gt;0,E46&gt;0),(E46/F46%)-100,"x  ")</f>
        <v>32.219361870330886</v>
      </c>
    </row>
    <row r="47" spans="1:7" ht="12.75" customHeight="1" x14ac:dyDescent="0.2">
      <c r="A47" s="56" t="s">
        <v>92</v>
      </c>
      <c r="B47" s="78">
        <v>50.217533000000003</v>
      </c>
      <c r="C47" s="78">
        <v>63.905676999999997</v>
      </c>
      <c r="D47" s="78">
        <v>34.041291999999999</v>
      </c>
      <c r="E47" s="78">
        <v>533.04590800000005</v>
      </c>
      <c r="F47" s="78">
        <v>409.92981500000002</v>
      </c>
      <c r="G47" s="79">
        <f>IF(AND(F47&gt;0,E47&gt;0),(E47/F47%)-100,"x  ")</f>
        <v>30.033456580853994</v>
      </c>
    </row>
    <row r="48" spans="1:7" ht="12.75" customHeight="1" x14ac:dyDescent="0.2">
      <c r="A48" s="56" t="s">
        <v>93</v>
      </c>
      <c r="B48" s="78">
        <v>20.585791</v>
      </c>
      <c r="C48" s="78">
        <v>19.424917000000001</v>
      </c>
      <c r="D48" s="78">
        <v>26.239350000000002</v>
      </c>
      <c r="E48" s="78">
        <v>335.76721300000003</v>
      </c>
      <c r="F48" s="78">
        <v>855.43378199999995</v>
      </c>
      <c r="G48" s="79">
        <f>IF(AND(F48&gt;0,E48&gt;0),(E48/F48%)-100,"x  ")</f>
        <v>-60.748894880562474</v>
      </c>
    </row>
    <row r="49" spans="1:7" ht="12.75" customHeight="1" x14ac:dyDescent="0.2">
      <c r="A49" s="57" t="s">
        <v>94</v>
      </c>
      <c r="B49" s="78">
        <v>35.495662000000003</v>
      </c>
      <c r="C49" s="78">
        <v>45.089903999999997</v>
      </c>
      <c r="D49" s="78">
        <v>35.25244</v>
      </c>
      <c r="E49" s="78">
        <v>409.58241800000002</v>
      </c>
      <c r="F49" s="78">
        <v>495.49777799999998</v>
      </c>
      <c r="G49" s="79">
        <f>IF(AND(F49&gt;0,E49&gt;0),(E49/F49%)-100,"x  ")</f>
        <v>-17.339201872263487</v>
      </c>
    </row>
    <row r="50" spans="1:7" ht="12.75" customHeight="1" x14ac:dyDescent="0.2">
      <c r="A50" s="65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5" t="s">
        <v>95</v>
      </c>
      <c r="B51" s="78">
        <v>3.2342300000000002</v>
      </c>
      <c r="C51" s="78">
        <v>11.660291000000001</v>
      </c>
      <c r="D51" s="78">
        <v>2.0503550000000001</v>
      </c>
      <c r="E51" s="78">
        <v>43.128618000000003</v>
      </c>
      <c r="F51" s="78">
        <v>65.349694</v>
      </c>
      <c r="G51" s="79">
        <f>IF(AND(F51&gt;0,E51&gt;0),(E51/F51%)-100,"x  ")</f>
        <v>-34.003335960532581</v>
      </c>
    </row>
    <row r="52" spans="1:7" ht="12.75" customHeight="1" x14ac:dyDescent="0.2">
      <c r="A52" s="65" t="s">
        <v>96</v>
      </c>
      <c r="B52" s="78">
        <v>2.317231</v>
      </c>
      <c r="C52" s="78">
        <v>1.651953</v>
      </c>
      <c r="D52" s="78">
        <v>1.4395169999999999</v>
      </c>
      <c r="E52" s="78">
        <v>20.121248999999999</v>
      </c>
      <c r="F52" s="78">
        <v>16.026078999999999</v>
      </c>
      <c r="G52" s="79">
        <f>IF(AND(F52&gt;0,E52&gt;0),(E52/F52%)-100,"x  ")</f>
        <v>25.553162442291722</v>
      </c>
    </row>
    <row r="53" spans="1:7" ht="12.75" customHeight="1" x14ac:dyDescent="0.2">
      <c r="A53" s="65" t="s">
        <v>97</v>
      </c>
      <c r="B53" s="78">
        <v>17.178422999999999</v>
      </c>
      <c r="C53" s="78">
        <v>15.012347999999999</v>
      </c>
      <c r="D53" s="78">
        <v>16.812448</v>
      </c>
      <c r="E53" s="78">
        <v>122.66459500000001</v>
      </c>
      <c r="F53" s="78">
        <v>120.15695700000001</v>
      </c>
      <c r="G53" s="79">
        <f>IF(AND(F53&gt;0,E53&gt;0),(E53/F53%)-100,"x  ")</f>
        <v>2.0869686305388058</v>
      </c>
    </row>
    <row r="54" spans="1:7" ht="12.75" customHeight="1" x14ac:dyDescent="0.2">
      <c r="A54" s="58" t="s">
        <v>98</v>
      </c>
      <c r="B54" s="78">
        <v>319.45603899999998</v>
      </c>
      <c r="C54" s="78">
        <v>338.09786200000002</v>
      </c>
      <c r="D54" s="78">
        <v>611.53027999999995</v>
      </c>
      <c r="E54" s="78">
        <v>3924.2558170000002</v>
      </c>
      <c r="F54" s="78">
        <v>4803.2119039999998</v>
      </c>
      <c r="G54" s="79">
        <f>IF(AND(F54&gt;0,E54&gt;0),(E54/F54%)-100,"x  ")</f>
        <v>-18.299340203334069</v>
      </c>
    </row>
    <row r="55" spans="1:7" ht="12.75" customHeight="1" x14ac:dyDescent="0.2">
      <c r="A55" s="62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5" t="s">
        <v>99</v>
      </c>
      <c r="B56" s="78">
        <v>286.85026199999999</v>
      </c>
      <c r="C56" s="78">
        <v>294.24494399999998</v>
      </c>
      <c r="D56" s="78">
        <v>377.773033</v>
      </c>
      <c r="E56" s="78">
        <v>3378.0643920000002</v>
      </c>
      <c r="F56" s="78">
        <v>3769.9750319999998</v>
      </c>
      <c r="G56" s="79">
        <f>IF(AND(F56&gt;0,E56&gt;0),(E56/F56%)-100,"x  ")</f>
        <v>-10.39557654025333</v>
      </c>
    </row>
    <row r="57" spans="1:7" ht="12.75" customHeight="1" x14ac:dyDescent="0.2">
      <c r="A57" s="55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100</v>
      </c>
      <c r="B58" s="78">
        <v>272.60607800000002</v>
      </c>
      <c r="C58" s="78">
        <v>225.996523</v>
      </c>
      <c r="D58" s="78">
        <v>313.84784500000001</v>
      </c>
      <c r="E58" s="78">
        <v>3077.9908070000001</v>
      </c>
      <c r="F58" s="78">
        <v>3258.6086150000001</v>
      </c>
      <c r="G58" s="79">
        <f>IF(AND(F58&gt;0,E58&gt;0),(E58/F58%)-100,"x  ")</f>
        <v>-5.5427892496380622</v>
      </c>
    </row>
    <row r="59" spans="1:7" ht="12.75" customHeight="1" x14ac:dyDescent="0.2">
      <c r="A59" s="55" t="s">
        <v>101</v>
      </c>
      <c r="B59" s="78">
        <v>3.860214</v>
      </c>
      <c r="C59" s="78">
        <v>4.3817320000000004</v>
      </c>
      <c r="D59" s="78">
        <v>4.1024190000000003</v>
      </c>
      <c r="E59" s="78">
        <v>48.308323999999999</v>
      </c>
      <c r="F59" s="78">
        <v>91.831925999999996</v>
      </c>
      <c r="G59" s="79">
        <f>IF(AND(F59&gt;0,E59&gt;0),(E59/F59%)-100,"x  ")</f>
        <v>-47.39484827967128</v>
      </c>
    </row>
    <row r="60" spans="1:7" ht="12.75" customHeight="1" x14ac:dyDescent="0.2">
      <c r="A60" s="62" t="s">
        <v>147</v>
      </c>
      <c r="B60" s="78">
        <v>29.658473999999998</v>
      </c>
      <c r="C60" s="78">
        <v>38.783943000000001</v>
      </c>
      <c r="D60" s="78">
        <v>229.90267600000001</v>
      </c>
      <c r="E60" s="78">
        <v>492.68478499999998</v>
      </c>
      <c r="F60" s="78">
        <v>972.70536400000003</v>
      </c>
      <c r="G60" s="79">
        <f>IF(AND(F60&gt;0,E60&gt;0),(E60/F60%)-100,"x  ")</f>
        <v>-49.34902147820376</v>
      </c>
    </row>
    <row r="61" spans="1:7" ht="12.75" customHeight="1" x14ac:dyDescent="0.2">
      <c r="A61" s="55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102</v>
      </c>
      <c r="B62" s="78">
        <v>17.879761999999999</v>
      </c>
      <c r="C62" s="78">
        <v>27.676743999999999</v>
      </c>
      <c r="D62" s="78">
        <v>82.762709999999998</v>
      </c>
      <c r="E62" s="78">
        <v>253.13109</v>
      </c>
      <c r="F62" s="78">
        <v>478.69532099999998</v>
      </c>
      <c r="G62" s="79">
        <f>IF(AND(F62&gt;0,E62&gt;0),(E62/F62%)-100,"x  ")</f>
        <v>-47.120625814514696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58" t="s">
        <v>103</v>
      </c>
      <c r="B64" s="78">
        <v>862.45498199999997</v>
      </c>
      <c r="C64" s="78">
        <v>1392.0871870000001</v>
      </c>
      <c r="D64" s="78">
        <v>976.39595899999995</v>
      </c>
      <c r="E64" s="78">
        <v>9719.7774019999997</v>
      </c>
      <c r="F64" s="78">
        <v>10775.068116</v>
      </c>
      <c r="G64" s="79">
        <f>IF(AND(F64&gt;0,E64&gt;0),(E64/F64%)-100,"x  ")</f>
        <v>-9.7938194231272604</v>
      </c>
    </row>
    <row r="65" spans="1:7" ht="12.75" customHeight="1" x14ac:dyDescent="0.2">
      <c r="A65" s="62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5" t="s">
        <v>104</v>
      </c>
      <c r="B66" s="78">
        <v>44.166556</v>
      </c>
      <c r="C66" s="78">
        <v>157.075906</v>
      </c>
      <c r="D66" s="78">
        <v>107.707042</v>
      </c>
      <c r="E66" s="78">
        <v>1168.657465</v>
      </c>
      <c r="F66" s="78">
        <v>932.79035099999999</v>
      </c>
      <c r="G66" s="79">
        <f t="shared" ref="G66:G71" si="2">IF(AND(F66&gt;0,E66&gt;0),(E66/F66%)-100,"x  ")</f>
        <v>25.286187163829268</v>
      </c>
    </row>
    <row r="67" spans="1:7" ht="12.75" customHeight="1" x14ac:dyDescent="0.2">
      <c r="A67" s="65" t="s">
        <v>175</v>
      </c>
      <c r="B67" s="78">
        <v>391.49039900000002</v>
      </c>
      <c r="C67" s="78">
        <v>715.50838599999997</v>
      </c>
      <c r="D67" s="78">
        <v>358.39748400000002</v>
      </c>
      <c r="E67" s="78">
        <v>4164.6050919999998</v>
      </c>
      <c r="F67" s="78">
        <v>3643.242252</v>
      </c>
      <c r="G67" s="79">
        <f t="shared" si="2"/>
        <v>14.3104082555529</v>
      </c>
    </row>
    <row r="68" spans="1:7" ht="12.75" customHeight="1" x14ac:dyDescent="0.2">
      <c r="A68" s="65" t="s">
        <v>105</v>
      </c>
      <c r="B68" s="78">
        <v>20.168700999999999</v>
      </c>
      <c r="C68" s="78">
        <v>20.735773999999999</v>
      </c>
      <c r="D68" s="78">
        <v>14.894897</v>
      </c>
      <c r="E68" s="78">
        <v>234.46593899999999</v>
      </c>
      <c r="F68" s="78">
        <v>357.43594999999999</v>
      </c>
      <c r="G68" s="79">
        <f t="shared" si="2"/>
        <v>-34.403369610695293</v>
      </c>
    </row>
    <row r="69" spans="1:7" ht="12.75" customHeight="1" x14ac:dyDescent="0.2">
      <c r="A69" s="65" t="s">
        <v>106</v>
      </c>
      <c r="B69" s="78">
        <v>76.137992999999994</v>
      </c>
      <c r="C69" s="78">
        <v>65.647368999999998</v>
      </c>
      <c r="D69" s="78">
        <v>128.08972399999999</v>
      </c>
      <c r="E69" s="78">
        <v>476.79329200000001</v>
      </c>
      <c r="F69" s="78">
        <v>123.89544100000001</v>
      </c>
      <c r="G69" s="79">
        <f t="shared" si="2"/>
        <v>284.835219239423</v>
      </c>
    </row>
    <row r="70" spans="1:7" ht="12.75" customHeight="1" x14ac:dyDescent="0.2">
      <c r="A70" s="66" t="s">
        <v>107</v>
      </c>
      <c r="B70" s="78">
        <v>5.3604989999999999</v>
      </c>
      <c r="C70" s="78">
        <v>4.976191</v>
      </c>
      <c r="D70" s="78">
        <v>5.1918110000000004</v>
      </c>
      <c r="E70" s="78">
        <v>55.748593999999997</v>
      </c>
      <c r="F70" s="78">
        <v>384.117527</v>
      </c>
      <c r="G70" s="79">
        <f t="shared" si="2"/>
        <v>-85.486578955299791</v>
      </c>
    </row>
    <row r="71" spans="1:7" ht="12.75" customHeight="1" x14ac:dyDescent="0.2">
      <c r="A71" s="59" t="s">
        <v>108</v>
      </c>
      <c r="B71" s="78">
        <v>19.972975999999999</v>
      </c>
      <c r="C71" s="78">
        <v>8.5338809999999992</v>
      </c>
      <c r="D71" s="78">
        <v>74.141401999999999</v>
      </c>
      <c r="E71" s="78">
        <v>161.155855</v>
      </c>
      <c r="F71" s="78">
        <v>124.48803599999999</v>
      </c>
      <c r="G71" s="79">
        <f t="shared" si="2"/>
        <v>29.4548939626616</v>
      </c>
    </row>
    <row r="72" spans="1:7" ht="12.75" customHeight="1" x14ac:dyDescent="0.2">
      <c r="A72" s="67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7" t="s">
        <v>130</v>
      </c>
      <c r="B73" s="78">
        <v>7.4223309999999998</v>
      </c>
      <c r="C73" s="78">
        <v>6.9396899999999997</v>
      </c>
      <c r="D73" s="78">
        <v>7.0175700000000001</v>
      </c>
      <c r="E73" s="78">
        <v>71.796712999999997</v>
      </c>
      <c r="F73" s="78">
        <v>54.178390999999998</v>
      </c>
      <c r="G73" s="79">
        <f>IF(AND(F73&gt;0,E73&gt;0),(E73/F73%)-100,"x  ")</f>
        <v>32.519094190154163</v>
      </c>
    </row>
    <row r="74" spans="1:7" ht="24" x14ac:dyDescent="0.2">
      <c r="A74" s="60" t="s">
        <v>124</v>
      </c>
      <c r="B74" s="78">
        <v>162.12937099999999</v>
      </c>
      <c r="C74" s="78">
        <v>153.355557</v>
      </c>
      <c r="D74" s="78">
        <v>146.33441400000001</v>
      </c>
      <c r="E74" s="78">
        <v>675.66789500000004</v>
      </c>
      <c r="F74" s="78">
        <v>94.597183999999999</v>
      </c>
      <c r="G74" s="79">
        <f>IF(AND(F74&gt;0,E74&gt;0),(E74/F74%)-100,"x  ")</f>
        <v>614.25793710730341</v>
      </c>
    </row>
    <row r="75" spans="1:7" x14ac:dyDescent="0.2">
      <c r="A75" s="61" t="s">
        <v>57</v>
      </c>
      <c r="B75" s="84">
        <v>3867.272136</v>
      </c>
      <c r="C75" s="85">
        <v>4455.1256860000003</v>
      </c>
      <c r="D75" s="85">
        <v>4325.752195</v>
      </c>
      <c r="E75" s="85">
        <v>38459.193096000003</v>
      </c>
      <c r="F75" s="85">
        <v>38484.243156999997</v>
      </c>
      <c r="G75" s="86">
        <f>IF(AND(F75&gt;0,E75&gt;0),(E75/F75%)-100,"x  ")</f>
        <v>-6.5091733512332439E-2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178</v>
      </c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7:G11 A29:G31 A40:G66 A13:G27 A12 A33:G38 A32 A68:G75 B67:G67">
    <cfRule type="expression" dxfId="6" priority="7">
      <formula>MOD(ROW(),2)=1</formula>
    </cfRule>
  </conditionalFormatting>
  <conditionalFormatting sqref="A39">
    <cfRule type="expression" dxfId="5" priority="6">
      <formula>MOD(ROW(),2)=1</formula>
    </cfRule>
  </conditionalFormatting>
  <conditionalFormatting sqref="A28:G28">
    <cfRule type="expression" dxfId="4" priority="5">
      <formula>MOD(ROW(),2)=1</formula>
    </cfRule>
  </conditionalFormatting>
  <conditionalFormatting sqref="B12:G12">
    <cfRule type="expression" dxfId="3" priority="4">
      <formula>MOD(ROW(),2)=1</formula>
    </cfRule>
  </conditionalFormatting>
  <conditionalFormatting sqref="B32:G32">
    <cfRule type="expression" dxfId="2" priority="3">
      <formula>MOD(ROW(),2)=1</formula>
    </cfRule>
  </conditionalFormatting>
  <conditionalFormatting sqref="B39:G39">
    <cfRule type="expression" dxfId="1" priority="2">
      <formula>MOD(ROW(),2)=1</formula>
    </cfRule>
  </conditionalFormatting>
  <conditionalFormatting sqref="A6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3/17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view="pageLayout"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9" t="s">
        <v>158</v>
      </c>
      <c r="B2" s="109"/>
      <c r="C2" s="109"/>
      <c r="D2" s="109"/>
      <c r="E2" s="109"/>
      <c r="F2" s="109"/>
      <c r="G2" s="109"/>
    </row>
    <row r="3" spans="1:7" x14ac:dyDescent="0.2">
      <c r="A3" s="109" t="s">
        <v>165</v>
      </c>
      <c r="B3" s="109"/>
      <c r="C3" s="109"/>
      <c r="D3" s="109"/>
      <c r="E3" s="109"/>
      <c r="F3" s="109"/>
      <c r="G3" s="109"/>
    </row>
    <row r="29" spans="1:7" x14ac:dyDescent="0.2">
      <c r="A29" s="130" t="s">
        <v>166</v>
      </c>
      <c r="B29" s="130"/>
      <c r="C29" s="130"/>
      <c r="D29" s="130"/>
      <c r="E29" s="130"/>
      <c r="F29" s="130"/>
      <c r="G29" s="130"/>
    </row>
    <row r="30" spans="1:7" x14ac:dyDescent="0.2">
      <c r="A30" s="41"/>
      <c r="B30" s="41"/>
      <c r="C30" s="41"/>
      <c r="D30" s="41"/>
      <c r="E30" s="41"/>
      <c r="F30" s="41"/>
      <c r="G30" s="41"/>
    </row>
    <row r="31" spans="1:7" x14ac:dyDescent="0.2">
      <c r="A31" s="41"/>
      <c r="B31" s="41"/>
      <c r="C31" s="41"/>
      <c r="D31" s="41"/>
      <c r="E31" s="41"/>
      <c r="F31" s="41"/>
      <c r="G31" s="41"/>
    </row>
    <row r="32" spans="1:7" x14ac:dyDescent="0.2">
      <c r="A32" s="41"/>
      <c r="B32" s="41"/>
      <c r="C32" s="41"/>
      <c r="D32" s="41"/>
      <c r="E32" s="41"/>
      <c r="F32" s="41"/>
      <c r="G32" s="41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7" zoomScaleNormal="100" workbookViewId="0">
      <selection activeCell="B40" sqref="B40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1" t="s">
        <v>109</v>
      </c>
      <c r="B3" s="134" t="s">
        <v>110</v>
      </c>
      <c r="C3" s="135"/>
      <c r="D3" s="136"/>
      <c r="E3" s="136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2"/>
      <c r="B4" s="137" t="s">
        <v>167</v>
      </c>
      <c r="C4" s="135"/>
      <c r="D4" s="136"/>
      <c r="E4" s="13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2"/>
      <c r="B5" s="134"/>
      <c r="C5" s="138"/>
      <c r="D5" s="136"/>
      <c r="E5" s="13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3"/>
      <c r="B6" s="139"/>
      <c r="C6" s="136"/>
      <c r="D6" s="136"/>
      <c r="E6" s="13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8">
        <v>37783.525200999997</v>
      </c>
      <c r="C8" s="89"/>
      <c r="D8" s="88">
        <v>38484.243156999997</v>
      </c>
      <c r="E8" s="8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2017</v>
      </c>
      <c r="C9" s="21">
        <v>2017</v>
      </c>
      <c r="D9" s="12">
        <v>2016</v>
      </c>
      <c r="E9" s="12">
        <v>2016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168</v>
      </c>
      <c r="B10" s="87">
        <v>8451.3320170000006</v>
      </c>
      <c r="C10" s="90">
        <f t="shared" ref="C10:C24" si="0">IF(B$8&gt;0,B10/B$8*100,0)</f>
        <v>22.36777000568577</v>
      </c>
      <c r="D10" s="91">
        <v>8724.1702359999999</v>
      </c>
      <c r="E10" s="90">
        <f t="shared" ref="E10:E24" si="1">IF(D$8&gt;0,D10/D$8*100,0)</f>
        <v>22.669460330579838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169</v>
      </c>
      <c r="B11" s="87">
        <v>3907.1213440000001</v>
      </c>
      <c r="C11" s="92">
        <f t="shared" si="0"/>
        <v>10.34080680194603</v>
      </c>
      <c r="D11" s="91">
        <v>3561.4423780000002</v>
      </c>
      <c r="E11" s="90">
        <f t="shared" si="1"/>
        <v>9.2542871727287697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170</v>
      </c>
      <c r="B12" s="87">
        <v>3129.3217100000002</v>
      </c>
      <c r="C12" s="92">
        <f t="shared" si="0"/>
        <v>8.2822386036048794</v>
      </c>
      <c r="D12" s="91">
        <v>2921.1715509999999</v>
      </c>
      <c r="E12" s="90">
        <f t="shared" si="1"/>
        <v>7.5905651543745138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171</v>
      </c>
      <c r="B13" s="87">
        <v>3077.9908070000001</v>
      </c>
      <c r="C13" s="92">
        <f t="shared" si="0"/>
        <v>8.1463833526008216</v>
      </c>
      <c r="D13" s="91">
        <v>3258.6086150000001</v>
      </c>
      <c r="E13" s="90">
        <f t="shared" si="1"/>
        <v>8.4673839152980275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172</v>
      </c>
      <c r="B14" s="87">
        <v>2602.044821</v>
      </c>
      <c r="C14" s="92">
        <f t="shared" si="0"/>
        <v>6.8867179733963333</v>
      </c>
      <c r="D14" s="91">
        <v>4631.1588359999996</v>
      </c>
      <c r="E14" s="90">
        <f t="shared" si="1"/>
        <v>12.033909091330607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7">
        <v>1389.3575949999999</v>
      </c>
      <c r="C15" s="92">
        <f t="shared" si="0"/>
        <v>3.6771518475550518</v>
      </c>
      <c r="D15" s="91">
        <v>1513.6763679999999</v>
      </c>
      <c r="E15" s="90">
        <f t="shared" si="1"/>
        <v>3.9332366803338665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80</v>
      </c>
      <c r="B16" s="87">
        <v>954.54691400000002</v>
      </c>
      <c r="C16" s="92">
        <f t="shared" si="0"/>
        <v>2.5263574770274122</v>
      </c>
      <c r="D16" s="91">
        <v>883.51849500000003</v>
      </c>
      <c r="E16" s="90">
        <f t="shared" si="1"/>
        <v>2.2957928297968739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86</v>
      </c>
      <c r="B17" s="87">
        <v>940.41266900000005</v>
      </c>
      <c r="C17" s="92">
        <f t="shared" si="0"/>
        <v>2.4889489903263726</v>
      </c>
      <c r="D17" s="91">
        <v>716.45658400000002</v>
      </c>
      <c r="E17" s="90">
        <f t="shared" si="1"/>
        <v>1.8616881227913193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66</v>
      </c>
      <c r="B18" s="87">
        <v>939.42465300000003</v>
      </c>
      <c r="C18" s="92">
        <f t="shared" si="0"/>
        <v>2.4863340516864656</v>
      </c>
      <c r="D18" s="91">
        <v>781.71922500000005</v>
      </c>
      <c r="E18" s="90">
        <f t="shared" si="1"/>
        <v>2.0312708809444553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81</v>
      </c>
      <c r="B19" s="87">
        <v>853.06324900000004</v>
      </c>
      <c r="C19" s="92">
        <f t="shared" si="0"/>
        <v>2.2577651091630337</v>
      </c>
      <c r="D19" s="91">
        <v>374.26466199999999</v>
      </c>
      <c r="E19" s="90">
        <f t="shared" si="1"/>
        <v>0.97251402469616721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173</v>
      </c>
      <c r="B20" s="87">
        <v>731.75851599999999</v>
      </c>
      <c r="C20" s="92">
        <f t="shared" si="0"/>
        <v>1.9367131894316543</v>
      </c>
      <c r="D20" s="91">
        <v>553.44278299999996</v>
      </c>
      <c r="E20" s="90">
        <f t="shared" si="1"/>
        <v>1.4381022922607036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70</v>
      </c>
      <c r="B21" s="87">
        <v>712.03952800000002</v>
      </c>
      <c r="C21" s="92">
        <f t="shared" si="0"/>
        <v>1.8845238082262235</v>
      </c>
      <c r="D21" s="91">
        <v>746.40598699999998</v>
      </c>
      <c r="E21" s="90">
        <f t="shared" si="1"/>
        <v>1.9395106302466918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72</v>
      </c>
      <c r="B22" s="87">
        <v>681.09437200000002</v>
      </c>
      <c r="C22" s="92">
        <f t="shared" si="0"/>
        <v>1.8026226202471278</v>
      </c>
      <c r="D22" s="91">
        <v>819.54142000000002</v>
      </c>
      <c r="E22" s="90">
        <f t="shared" si="1"/>
        <v>2.1295505712730418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79</v>
      </c>
      <c r="B23" s="87">
        <v>612.73827500000004</v>
      </c>
      <c r="C23" s="92">
        <f t="shared" si="0"/>
        <v>1.6217075345414913</v>
      </c>
      <c r="D23" s="91">
        <v>534.03938700000003</v>
      </c>
      <c r="E23" s="90">
        <f t="shared" si="1"/>
        <v>1.3876832261487835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63</v>
      </c>
      <c r="B24" s="87">
        <v>592.89272200000005</v>
      </c>
      <c r="C24" s="92">
        <f t="shared" si="0"/>
        <v>1.5691831792982307</v>
      </c>
      <c r="D24" s="91">
        <v>438.398504</v>
      </c>
      <c r="E24" s="90">
        <f t="shared" si="1"/>
        <v>1.139163636950097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7">
        <f>B8-(SUM(B10:B24))</f>
        <v>8208.3860089999944</v>
      </c>
      <c r="C26" s="92">
        <f>IF(B$8&gt;0,B26/B$8*100,0)</f>
        <v>21.724775455263099</v>
      </c>
      <c r="D26" s="91">
        <f>D8-(SUM(D10:D24))</f>
        <v>8026.2281259999982</v>
      </c>
      <c r="E26" s="90">
        <f>IF(D$8&gt;0,D26/D$8*100,0)</f>
        <v>20.855881440246247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5" t="s">
        <v>174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2017</v>
      </c>
      <c r="C30" s="6">
        <v>2016</v>
      </c>
      <c r="D30" s="6">
        <v>2015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3">
        <v>3627.97381</v>
      </c>
      <c r="C31" s="93">
        <v>3333.010158</v>
      </c>
      <c r="D31" s="93">
        <v>3298.5172010000001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3">
        <v>4101.8830939999998</v>
      </c>
      <c r="C32" s="93">
        <v>4006.4011999999998</v>
      </c>
      <c r="D32" s="93">
        <v>4309.6928760000001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3">
        <v>5069.3773019999999</v>
      </c>
      <c r="C33" s="93">
        <v>5074.7840749999996</v>
      </c>
      <c r="D33" s="93">
        <v>3869.7052950000002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3">
        <v>3703.0434599999999</v>
      </c>
      <c r="C34" s="93">
        <v>4573.9629770000001</v>
      </c>
      <c r="D34" s="93">
        <v>5587.6795309999998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3">
        <v>5012.5575859999999</v>
      </c>
      <c r="C35" s="93">
        <v>4417.4755260000002</v>
      </c>
      <c r="D35" s="93">
        <v>4743.1162800000002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3">
        <v>4082.3592739999999</v>
      </c>
      <c r="C36" s="93">
        <v>5025.3576249999996</v>
      </c>
      <c r="D36" s="93">
        <v>4381.850265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3">
        <v>3705.1427650000001</v>
      </c>
      <c r="C37" s="93">
        <v>3374.0869419999999</v>
      </c>
      <c r="D37" s="93">
        <v>5210.8993339999997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3">
        <v>4301.7701290000005</v>
      </c>
      <c r="C38" s="93">
        <v>4420.7333950000002</v>
      </c>
      <c r="D38" s="93">
        <v>3894.0121100000001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3">
        <v>4179.4177810000001</v>
      </c>
      <c r="C39" s="93">
        <v>4258.431259</v>
      </c>
      <c r="D39" s="93">
        <v>4775.0556429999997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3"/>
      <c r="C40" s="93">
        <v>4450.4983069999998</v>
      </c>
      <c r="D40" s="93">
        <v>4926.2943740000001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3"/>
      <c r="C41" s="93">
        <v>4778.8640889999997</v>
      </c>
      <c r="D41" s="93">
        <v>4297.9740179999999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3"/>
      <c r="C42" s="93">
        <v>6296.7181389999996</v>
      </c>
      <c r="D42" s="93">
        <v>5122.1340440000004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3/17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2019-01-30T11:31:05Z</cp:lastPrinted>
  <dcterms:created xsi:type="dcterms:W3CDTF">2012-03-28T07:56:08Z</dcterms:created>
  <dcterms:modified xsi:type="dcterms:W3CDTF">2019-01-30T11:32:41Z</dcterms:modified>
  <cp:category>LIS-Bericht</cp:category>
</cp:coreProperties>
</file>