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März 2008 (A)" sheetId="2" r:id="rId2"/>
    <sheet name="März 2008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2008 (A)'!$A$1:$L$54</definedName>
    <definedName name="_xlnm.Print_Area" localSheetId="2">'März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2008 (A)'!$B$9:$E$19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<sst xmlns="http://schemas.openxmlformats.org/spreadsheetml/2006/main" count="189" uniqueCount="154">
  <si>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</si>
  <si>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</si>
  <si>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</si>
  <si>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</si>
  <si>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</si>
  <si>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</si>
  <si>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</si>
  <si>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</si>
  <si>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</si>
  <si>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</si>
  <si>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</si>
  <si>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</si>
  <si>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</si>
  <si>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</si>
  <si>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</si>
  <si>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</si>
  <si>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</si>
  <si>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</si>
  <si>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</si>
  <si>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</si>
  <si>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</si>
  <si>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</si>
  <si>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</si>
  <si>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</si>
  <si>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</si>
  <si>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</si>
  <si>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</si>
  <si>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</si>
  <si>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</si>
  <si>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</si>
  <si>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</si>
  <si>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</si>
  <si>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</si>
  <si>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</si>
  <si>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</si>
  <si>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</si>
  <si>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</si>
  <si>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</si>
  <si>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</si>
  <si>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</si>
  <si>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</si>
  <si>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</si>
  <si>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</si>
  <si>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</si>
  <si>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</si>
  <si>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</si>
  <si>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</si>
  <si>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</si>
  <si>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</si>
  <si>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</si>
  <si>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</si>
  <si>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</si>
  <si>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</si>
  <si>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</si>
  <si>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</si>
  <si>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</si>
  <si>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</si>
  <si>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</si>
  <si>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</si>
  <si>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</si>
  <si>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</si>
  <si>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</si>
  <si>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</si>
  <si>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</si>
  <si>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</si>
  <si>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</si>
  <si>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</si>
  <si>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</si>
  <si>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</si>
  <si>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</si>
  <si>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</si>
  <si>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</si>
  <si>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</si>
  <si>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</si>
  <si>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</si>
  <si>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</si>
  <si>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</si>
  <si>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</si>
  <si>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</si>
  <si>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</si>
  <si>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</si>
  <si>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</si>
  <si>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</si>
  <si>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</si>
  <si>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</si>
  <si>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</si>
  <si>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</si>
  <si>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</si>
  <si>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</si>
  <si>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</si>
  <si>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</si>
  <si>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</si>
  <si>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</si>
  <si>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</si>
  <si>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</si>
  <si>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</si>
  <si>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</si>
  <si>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</si>
  <si>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</si>
  <si>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</si>
  <si>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</si>
  <si>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</si>
  <si>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</si>
  <si>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</si>
  <si>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</si>
  <si>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</si>
  <si>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</si>
  <si>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</si>
  <si>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</si>
  <si>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</si>
  <si>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</si>
  <si>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</si>
  <si>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</si>
  <si>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</si>
  <si>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</si>
  <si>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</si>
  <si>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</si>
  <si>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</si>
  <si>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</si>
  <si>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</si>
  <si>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</si>
  <si>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</si>
  <si>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</si>
  <si>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</si>
  <si>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</si>
  <si>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</si>
  <si>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</si>
  <si>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</si>
  <si>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</si>
  <si>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</si>
  <si>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</si>
  <si>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</si>
  <si>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</si>
  <si>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</si>
  <si>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</si>
  <si>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</si>
  <si>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</si>
  <si>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</si>
  <si>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</si>
  <si>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</si>
  <si>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</si>
  <si>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</si>
  <si>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</si>
  <si>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</si>
  <si>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</si>
  <si>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</si>
  <si>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</si>
  <si>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bis März 2008</t>
  </si>
  <si>
    <t xml:space="preserve">Die Ausfuhrwerte beziehen sich auf Waren, die in Schleswig-Holstein hergestellt oder zuletzt so bearbeitet worden sind, dass sich ihre </t>
  </si>
  <si>
    <r>
      <t xml:space="preserve">           X  </t>
    </r>
    <r>
      <rPr>
        <vertAlign val="superscript"/>
        <sz val="8.5"/>
        <rFont val="Helvetica"/>
        <family val="0"/>
      </rPr>
      <t>2)</t>
    </r>
  </si>
  <si>
    <r>
      <t xml:space="preserve">           X  </t>
    </r>
    <r>
      <rPr>
        <vertAlign val="superscript"/>
        <sz val="9"/>
        <rFont val="Helvetica"/>
        <family val="0"/>
      </rPr>
      <t>2)</t>
    </r>
  </si>
  <si>
    <r>
      <t xml:space="preserve">Tabelle 2  </t>
    </r>
    <r>
      <rPr>
        <b/>
        <sz val="10"/>
        <rFont val="Arial"/>
        <family val="2"/>
      </rPr>
      <t xml:space="preserve">Ausfuhr des Landes Schleswig-Holstein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nach Bestimmungsländern</t>
    </r>
  </si>
  <si>
    <t>hafen@statistik-nord.de</t>
  </si>
  <si>
    <t>G III 1 - vj 1/08 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</si>
</sst>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[Red]\-#,##0\ &quot;DM&quot;"/>
    <numFmt numFmtId="176" formatCode="#,##0.00\ &quot;DM&quot;;[Red]\-#,##0.00\ &quot;DM&quot;"/>
    <numFmt numFmtId="177" formatCode="#,##0;[Red]\-#,##0"/>
    <numFmt numFmtId="178" formatCode="#,##0.00;[Red]\-#,##0.00"/>
    <numFmt numFmtId="179" formatCode="0.0\ \ \ \ \ "/>
    <numFmt numFmtId="180" formatCode="\+* 0.0\ \ \ \ ;\-* 0.0\ \ \ \ ;"/>
    <numFmt numFmtId="181" formatCode="\+* 0.0\ \ \ \ ;\–* 0.0\ \ \ \ ;"/>
    <numFmt numFmtId="182" formatCode="0.0\ \ \ \ \ \ \ "/>
    <numFmt numFmtId="183" formatCode="mmmm\ yyyy"/>
    <numFmt numFmtId="184" formatCode="##0.0\ \ \ \ \ \ "/>
    <numFmt numFmtId="185" formatCode="##0.0\ \ \ \ "/>
    <numFmt numFmtId="186" formatCode="\ \ \ \+* #0.0\ \ ;\ \ \ \–* #0.0\ \ "/>
    <numFmt numFmtId="187" formatCode="\ \ \ \+* #0.0\ \ \ \ ;\ \ \ \–* #0.0\ \ \ \ "/>
    <numFmt numFmtId="188" formatCode="\ \ \ \ \ \ \ \ \ \ \ \ \ \ \ \+* #0.0\ \ \ \ \ \ \ \ ;\ \ \ \ \ \ \ \ \ \ \ \ \ \ \ \–* #0.0\ \ \ \ \ \ \ \ "/>
    <numFmt numFmtId="189" formatCode="\ \ \ \ \ \ \ \ \ \ \ \ \+* #0.0\ \ \ \ \ \ \ \ \ \ ;\ \ \ \ \ \ \ \ \ \ \ \ \–* #0.0\ \ \ \ \ \ \ \ \ \ "/>
    <numFmt numFmtId="190" formatCode="###.0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.5"/>
      <name val="Helvetica"/>
      <family val="0"/>
    </font>
    <font>
      <vertAlign val="superscript"/>
      <sz val="9"/>
      <name val="Helvetica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171" fontId="17" fillId="2" borderId="0" xfId="28" applyNumberFormat="1" applyFont="1" applyFill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2" fillId="2" borderId="14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11" fillId="2" borderId="0" xfId="29" applyFill="1">
      <alignment/>
      <protection/>
    </xf>
    <xf numFmtId="3" fontId="11" fillId="2" borderId="0" xfId="29" applyNumberFormat="1" applyFill="1">
      <alignment/>
      <protection/>
    </xf>
    <xf numFmtId="171" fontId="11" fillId="2" borderId="0" xfId="29" applyNumberFormat="1" applyFill="1">
      <alignment/>
      <protection/>
    </xf>
    <xf numFmtId="171" fontId="22" fillId="2" borderId="0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4" xfId="29" applyNumberFormat="1" applyFont="1" applyFill="1" applyBorder="1" applyAlignment="1">
      <alignment horizontal="right"/>
      <protection/>
    </xf>
    <xf numFmtId="171" fontId="22" fillId="2" borderId="14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429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49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205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0" t="s">
        <v>17</v>
      </c>
      <c r="C8" s="141"/>
      <c r="D8" s="142"/>
      <c r="E8" s="23" t="s">
        <v>16</v>
      </c>
      <c r="F8" s="141" t="s">
        <v>18</v>
      </c>
      <c r="G8" s="141"/>
      <c r="H8" s="14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5" t="s">
        <v>26</v>
      </c>
      <c r="C16" s="145"/>
      <c r="D16" s="145"/>
      <c r="E16" s="146"/>
      <c r="F16" s="32"/>
      <c r="G16" s="143">
        <v>39604</v>
      </c>
      <c r="H16" s="144"/>
    </row>
    <row r="17" spans="1:8" ht="12.75">
      <c r="A17" s="17" t="s">
        <v>10</v>
      </c>
      <c r="B17" s="138" t="s">
        <v>27</v>
      </c>
      <c r="C17" s="138"/>
      <c r="D17" s="138"/>
      <c r="E17" s="139"/>
      <c r="F17" s="18"/>
      <c r="G17" s="18"/>
      <c r="H17" s="19"/>
    </row>
    <row r="18" spans="1:8" ht="12.75">
      <c r="A18" s="22" t="s">
        <v>16</v>
      </c>
      <c r="B18" s="133" t="s">
        <v>152</v>
      </c>
      <c r="C18" s="134"/>
      <c r="D18" s="13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0" t="s">
        <v>23</v>
      </c>
      <c r="B20" s="131"/>
      <c r="C20" s="131"/>
      <c r="D20" s="131"/>
      <c r="E20" s="131"/>
      <c r="F20" s="131"/>
      <c r="G20" s="131"/>
      <c r="H20" s="132"/>
    </row>
    <row r="21" spans="1:8" ht="28.5" customHeight="1">
      <c r="A21" s="127" t="s">
        <v>24</v>
      </c>
      <c r="B21" s="128"/>
      <c r="C21" s="128"/>
      <c r="D21" s="128"/>
      <c r="E21" s="128"/>
      <c r="F21" s="128"/>
      <c r="G21" s="128"/>
      <c r="H21" s="129"/>
    </row>
    <row r="22" spans="1:8" ht="12.75">
      <c r="A22" s="135" t="s">
        <v>25</v>
      </c>
      <c r="B22" s="136"/>
      <c r="C22" s="136"/>
      <c r="D22" s="136"/>
      <c r="E22" s="136"/>
      <c r="F22" s="136"/>
      <c r="G22" s="136"/>
      <c r="H22" s="13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:D18" r:id="rId4" display="isolde.schlueter@statistik-nord.de"/>
    <hyperlink ref="B18" r:id="rId5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2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7.140625" style="38" customWidth="1"/>
    <col min="7" max="11" width="7.57421875" style="38" customWidth="1"/>
    <col min="12" max="12" width="9.421875" style="38" bestFit="1" customWidth="1"/>
    <col min="13" max="16384" width="11.421875" style="38" customWidth="1"/>
  </cols>
  <sheetData>
    <row r="1" ht="10.5" customHeight="1">
      <c r="L1" s="39"/>
    </row>
    <row r="2" spans="1:12" ht="10.5" customHeight="1">
      <c r="A2" s="38" t="s">
        <v>144</v>
      </c>
      <c r="C2" s="40"/>
      <c r="D2" s="40"/>
      <c r="E2" s="40"/>
      <c r="F2" s="40"/>
      <c r="G2" s="41"/>
      <c r="L2" s="39"/>
    </row>
    <row r="3" spans="3:12" ht="6" customHeight="1">
      <c r="C3" s="40"/>
      <c r="D3" s="40"/>
      <c r="E3" s="40"/>
      <c r="F3" s="40"/>
      <c r="G3" s="41"/>
      <c r="L3" s="39"/>
    </row>
    <row r="4" spans="1:12" ht="12" customHeight="1">
      <c r="A4" s="42"/>
      <c r="B4" s="42"/>
      <c r="C4" s="42"/>
      <c r="D4" s="42"/>
      <c r="E4" s="42"/>
      <c r="F4" s="42"/>
      <c r="G4" s="153" t="s">
        <v>29</v>
      </c>
      <c r="H4" s="153" t="s">
        <v>30</v>
      </c>
      <c r="I4" s="153" t="s">
        <v>31</v>
      </c>
      <c r="J4" s="147" t="s">
        <v>32</v>
      </c>
      <c r="K4" s="148"/>
      <c r="L4" s="148"/>
    </row>
    <row r="5" spans="7:12" ht="12" customHeight="1">
      <c r="G5" s="154"/>
      <c r="H5" s="154"/>
      <c r="I5" s="154"/>
      <c r="J5" s="149"/>
      <c r="K5" s="150"/>
      <c r="L5" s="150"/>
    </row>
    <row r="6" spans="4:12" ht="12">
      <c r="D6" s="43"/>
      <c r="G6" s="44"/>
      <c r="H6" s="45">
        <v>2008</v>
      </c>
      <c r="I6" s="46"/>
      <c r="J6" s="47">
        <v>2008</v>
      </c>
      <c r="K6" s="47">
        <v>2007</v>
      </c>
      <c r="L6" s="48" t="s">
        <v>33</v>
      </c>
    </row>
    <row r="7" spans="1:14" ht="12">
      <c r="A7" s="49"/>
      <c r="B7" s="49"/>
      <c r="C7" s="49"/>
      <c r="D7" s="49"/>
      <c r="E7" s="49"/>
      <c r="F7" s="49"/>
      <c r="G7" s="44"/>
      <c r="H7" s="50"/>
      <c r="I7" s="45" t="s">
        <v>34</v>
      </c>
      <c r="J7" s="50"/>
      <c r="K7" s="50"/>
      <c r="L7" s="51" t="s">
        <v>35</v>
      </c>
      <c r="M7" s="52"/>
      <c r="N7" s="52"/>
    </row>
    <row r="8" spans="1:12" s="58" customFormat="1" ht="6" customHeight="1">
      <c r="A8" s="53"/>
      <c r="B8" s="53"/>
      <c r="C8" s="53"/>
      <c r="D8" s="53"/>
      <c r="E8" s="53"/>
      <c r="F8" s="53"/>
      <c r="G8" s="54"/>
      <c r="H8" s="55"/>
      <c r="I8" s="56"/>
      <c r="J8" s="55"/>
      <c r="K8" s="55"/>
      <c r="L8" s="57"/>
    </row>
    <row r="9" spans="1:14" s="58" customFormat="1" ht="11.25">
      <c r="A9" s="59" t="s">
        <v>36</v>
      </c>
      <c r="B9" s="59"/>
      <c r="C9" s="59"/>
      <c r="D9" s="59"/>
      <c r="E9" s="59"/>
      <c r="F9" s="59"/>
      <c r="G9" s="60">
        <v>144</v>
      </c>
      <c r="H9" s="60">
        <v>134</v>
      </c>
      <c r="I9" s="60">
        <v>141</v>
      </c>
      <c r="J9" s="61">
        <f aca="true" t="shared" si="0" ref="J9:J18">SUM(G9:I9)</f>
        <v>419</v>
      </c>
      <c r="K9" s="62">
        <v>344</v>
      </c>
      <c r="L9" s="63">
        <f>SUM(J9/K9)*100-100</f>
        <v>21.802325581395337</v>
      </c>
      <c r="M9" s="64"/>
      <c r="N9" s="65"/>
    </row>
    <row r="10" spans="1:14" s="58" customFormat="1" ht="11.25">
      <c r="A10" s="59" t="s">
        <v>37</v>
      </c>
      <c r="B10" s="59" t="s">
        <v>38</v>
      </c>
      <c r="C10" s="66"/>
      <c r="D10" s="59"/>
      <c r="E10" s="59"/>
      <c r="F10" s="59"/>
      <c r="G10" s="60">
        <v>5</v>
      </c>
      <c r="H10" s="60">
        <v>1</v>
      </c>
      <c r="I10" s="60">
        <v>2</v>
      </c>
      <c r="J10" s="61">
        <f t="shared" si="0"/>
        <v>8</v>
      </c>
      <c r="K10" s="62">
        <v>8</v>
      </c>
      <c r="L10" s="67" t="s">
        <v>149</v>
      </c>
      <c r="M10" s="64"/>
      <c r="N10" s="67"/>
    </row>
    <row r="11" spans="1:14" s="58" customFormat="1" ht="11.25">
      <c r="A11" s="59"/>
      <c r="B11" s="59" t="s">
        <v>39</v>
      </c>
      <c r="C11" s="66"/>
      <c r="D11" s="59"/>
      <c r="E11" s="59"/>
      <c r="F11" s="59"/>
      <c r="G11" s="60">
        <v>55</v>
      </c>
      <c r="H11" s="60">
        <v>59</v>
      </c>
      <c r="I11" s="60">
        <v>66</v>
      </c>
      <c r="J11" s="61">
        <f t="shared" si="0"/>
        <v>180</v>
      </c>
      <c r="K11" s="62">
        <v>147</v>
      </c>
      <c r="L11" s="67">
        <f aca="true" t="shared" si="1" ref="L11:L18">SUM(J11/K11)*100-100</f>
        <v>22.448979591836732</v>
      </c>
      <c r="M11" s="64"/>
      <c r="N11" s="65"/>
    </row>
    <row r="12" spans="1:14" s="58" customFormat="1" ht="11.25">
      <c r="A12" s="59"/>
      <c r="B12" s="59" t="s">
        <v>40</v>
      </c>
      <c r="C12" s="59" t="s">
        <v>41</v>
      </c>
      <c r="D12" s="59"/>
      <c r="E12" s="59"/>
      <c r="F12" s="59"/>
      <c r="G12" s="60">
        <v>15</v>
      </c>
      <c r="H12" s="60">
        <v>19</v>
      </c>
      <c r="I12" s="60">
        <v>25</v>
      </c>
      <c r="J12" s="61">
        <f t="shared" si="0"/>
        <v>59</v>
      </c>
      <c r="K12" s="62">
        <v>49</v>
      </c>
      <c r="L12" s="67">
        <f t="shared" si="1"/>
        <v>20.40816326530613</v>
      </c>
      <c r="M12" s="64"/>
      <c r="N12" s="65"/>
    </row>
    <row r="13" spans="1:14" s="58" customFormat="1" ht="11.25">
      <c r="A13" s="59"/>
      <c r="B13" s="59"/>
      <c r="C13" s="59" t="s">
        <v>42</v>
      </c>
      <c r="D13" s="59"/>
      <c r="E13" s="59"/>
      <c r="F13" s="59"/>
      <c r="G13" s="60">
        <v>28</v>
      </c>
      <c r="H13" s="60">
        <v>26</v>
      </c>
      <c r="I13" s="60">
        <v>25</v>
      </c>
      <c r="J13" s="61">
        <f t="shared" si="0"/>
        <v>79</v>
      </c>
      <c r="K13" s="62">
        <v>65</v>
      </c>
      <c r="L13" s="67">
        <f t="shared" si="1"/>
        <v>21.538461538461533</v>
      </c>
      <c r="M13" s="64"/>
      <c r="N13" s="65"/>
    </row>
    <row r="14" spans="1:14" s="58" customFormat="1" ht="11.25">
      <c r="A14" s="59"/>
      <c r="B14" s="59" t="s">
        <v>43</v>
      </c>
      <c r="C14" s="66"/>
      <c r="D14" s="59"/>
      <c r="E14" s="59"/>
      <c r="F14" s="59"/>
      <c r="G14" s="60">
        <v>80</v>
      </c>
      <c r="H14" s="60">
        <v>70</v>
      </c>
      <c r="I14" s="60">
        <v>69</v>
      </c>
      <c r="J14" s="61">
        <f t="shared" si="0"/>
        <v>219</v>
      </c>
      <c r="K14" s="62">
        <v>175</v>
      </c>
      <c r="L14" s="67">
        <f t="shared" si="1"/>
        <v>25.14285714285714</v>
      </c>
      <c r="M14" s="64"/>
      <c r="N14" s="65"/>
    </row>
    <row r="15" spans="1:14" s="58" customFormat="1" ht="11.25">
      <c r="A15" s="59"/>
      <c r="B15" s="59" t="s">
        <v>40</v>
      </c>
      <c r="C15" s="59" t="s">
        <v>44</v>
      </c>
      <c r="D15" s="66"/>
      <c r="E15" s="59"/>
      <c r="F15" s="59"/>
      <c r="G15" s="60">
        <v>11</v>
      </c>
      <c r="H15" s="60">
        <v>9</v>
      </c>
      <c r="I15" s="60">
        <v>9</v>
      </c>
      <c r="J15" s="61">
        <f t="shared" si="0"/>
        <v>29</v>
      </c>
      <c r="K15" s="62">
        <v>38</v>
      </c>
      <c r="L15" s="67">
        <f t="shared" si="1"/>
        <v>-23.68421052631578</v>
      </c>
      <c r="M15" s="64"/>
      <c r="N15" s="65"/>
    </row>
    <row r="16" spans="1:14" s="58" customFormat="1" ht="11.25">
      <c r="A16" s="59"/>
      <c r="B16" s="59"/>
      <c r="C16" s="59" t="s">
        <v>45</v>
      </c>
      <c r="D16" s="66"/>
      <c r="E16" s="59"/>
      <c r="F16" s="59"/>
      <c r="G16" s="60">
        <v>21</v>
      </c>
      <c r="H16" s="60">
        <v>13</v>
      </c>
      <c r="I16" s="60">
        <v>13</v>
      </c>
      <c r="J16" s="61">
        <f t="shared" si="0"/>
        <v>47</v>
      </c>
      <c r="K16" s="62">
        <v>19</v>
      </c>
      <c r="L16" s="67">
        <f t="shared" si="1"/>
        <v>147.3684210526316</v>
      </c>
      <c r="M16" s="64"/>
      <c r="N16" s="65"/>
    </row>
    <row r="17" spans="1:14" s="58" customFormat="1" ht="11.25">
      <c r="A17" s="59"/>
      <c r="B17" s="59"/>
      <c r="C17" s="59" t="s">
        <v>46</v>
      </c>
      <c r="D17" s="66"/>
      <c r="E17" s="59"/>
      <c r="F17" s="59"/>
      <c r="G17" s="60">
        <v>3</v>
      </c>
      <c r="H17" s="60">
        <v>12</v>
      </c>
      <c r="I17" s="60">
        <v>3</v>
      </c>
      <c r="J17" s="61">
        <f t="shared" si="0"/>
        <v>18</v>
      </c>
      <c r="K17" s="62">
        <v>20</v>
      </c>
      <c r="L17" s="67">
        <f t="shared" si="1"/>
        <v>-10</v>
      </c>
      <c r="M17" s="64"/>
      <c r="N17" s="65"/>
    </row>
    <row r="18" spans="1:14" s="58" customFormat="1" ht="11.25">
      <c r="A18" s="59"/>
      <c r="B18" s="59" t="s">
        <v>47</v>
      </c>
      <c r="C18" s="66"/>
      <c r="D18" s="59"/>
      <c r="E18" s="59"/>
      <c r="F18" s="68"/>
      <c r="G18" s="60">
        <v>4</v>
      </c>
      <c r="H18" s="60">
        <v>4</v>
      </c>
      <c r="I18" s="60">
        <v>4</v>
      </c>
      <c r="J18" s="61">
        <f t="shared" si="0"/>
        <v>12</v>
      </c>
      <c r="K18" s="62">
        <v>14</v>
      </c>
      <c r="L18" s="67">
        <f t="shared" si="1"/>
        <v>-14.285714285714292</v>
      </c>
      <c r="M18" s="64"/>
      <c r="N18" s="65"/>
    </row>
    <row r="19" spans="1:14" s="58" customFormat="1" ht="6" customHeight="1">
      <c r="A19" s="59"/>
      <c r="B19" s="59"/>
      <c r="C19" s="66"/>
      <c r="D19" s="59"/>
      <c r="E19" s="59"/>
      <c r="F19" s="68"/>
      <c r="G19" s="54"/>
      <c r="H19" s="61"/>
      <c r="I19" s="61"/>
      <c r="J19" s="61"/>
      <c r="K19" s="62"/>
      <c r="L19" s="69"/>
      <c r="M19" s="64"/>
      <c r="N19" s="65"/>
    </row>
    <row r="20" spans="1:14" s="58" customFormat="1" ht="11.25">
      <c r="A20" s="59" t="s">
        <v>48</v>
      </c>
      <c r="B20" s="59"/>
      <c r="C20" s="59"/>
      <c r="D20" s="59"/>
      <c r="E20" s="59"/>
      <c r="F20" s="59"/>
      <c r="G20" s="61">
        <f>+G21+G22+G27</f>
        <v>1164</v>
      </c>
      <c r="H20" s="61">
        <f>+H21+H22+H27</f>
        <v>1526</v>
      </c>
      <c r="I20" s="61">
        <f>+I21+I22+I27</f>
        <v>1173</v>
      </c>
      <c r="J20" s="61">
        <f>+J21+J22+J27</f>
        <v>3864</v>
      </c>
      <c r="K20" s="61">
        <v>3449</v>
      </c>
      <c r="L20" s="67">
        <f aca="true" t="shared" si="2" ref="L20:L43">SUM(J20/K20)*100-100</f>
        <v>12.032473180632081</v>
      </c>
      <c r="M20" s="64"/>
      <c r="N20" s="65"/>
    </row>
    <row r="21" spans="1:14" s="58" customFormat="1" ht="13.5" customHeight="1">
      <c r="A21" s="59" t="s">
        <v>37</v>
      </c>
      <c r="B21" s="59" t="s">
        <v>49</v>
      </c>
      <c r="C21" s="66"/>
      <c r="D21" s="59"/>
      <c r="E21" s="59"/>
      <c r="F21" s="59"/>
      <c r="G21" s="60">
        <v>12</v>
      </c>
      <c r="H21" s="60">
        <v>11</v>
      </c>
      <c r="I21" s="60">
        <v>12</v>
      </c>
      <c r="J21" s="61">
        <v>36</v>
      </c>
      <c r="K21" s="62">
        <v>33</v>
      </c>
      <c r="L21" s="67">
        <f t="shared" si="2"/>
        <v>9.09090909090908</v>
      </c>
      <c r="M21" s="64"/>
      <c r="N21" s="65"/>
    </row>
    <row r="22" spans="1:14" s="58" customFormat="1" ht="13.5" customHeight="1">
      <c r="A22" s="59"/>
      <c r="B22" s="59" t="s">
        <v>50</v>
      </c>
      <c r="C22" s="59"/>
      <c r="D22" s="66"/>
      <c r="E22" s="59"/>
      <c r="F22" s="59"/>
      <c r="G22" s="60">
        <v>126</v>
      </c>
      <c r="H22" s="60">
        <v>117</v>
      </c>
      <c r="I22" s="60">
        <v>146</v>
      </c>
      <c r="J22" s="61">
        <f aca="true" t="shared" si="3" ref="J22:J28">SUM(G22:I22)</f>
        <v>389</v>
      </c>
      <c r="K22" s="62">
        <v>341</v>
      </c>
      <c r="L22" s="67">
        <f t="shared" si="2"/>
        <v>14.076246334310866</v>
      </c>
      <c r="M22" s="64"/>
      <c r="N22" s="65"/>
    </row>
    <row r="23" spans="1:14" s="58" customFormat="1" ht="11.25">
      <c r="A23" s="59"/>
      <c r="B23" s="59" t="s">
        <v>40</v>
      </c>
      <c r="C23" s="59" t="s">
        <v>51</v>
      </c>
      <c r="D23" s="66"/>
      <c r="E23" s="59"/>
      <c r="F23" s="59"/>
      <c r="G23" s="60">
        <v>3</v>
      </c>
      <c r="H23" s="60">
        <v>2</v>
      </c>
      <c r="I23" s="60">
        <v>2</v>
      </c>
      <c r="J23" s="61">
        <f t="shared" si="3"/>
        <v>7</v>
      </c>
      <c r="K23" s="62">
        <v>15</v>
      </c>
      <c r="L23" s="67">
        <f t="shared" si="2"/>
        <v>-53.333333333333336</v>
      </c>
      <c r="M23" s="64"/>
      <c r="N23" s="65"/>
    </row>
    <row r="24" spans="1:14" s="58" customFormat="1" ht="11.25">
      <c r="A24" s="59"/>
      <c r="B24" s="59"/>
      <c r="C24" s="59" t="s">
        <v>52</v>
      </c>
      <c r="D24" s="66"/>
      <c r="E24" s="59"/>
      <c r="F24" s="59"/>
      <c r="G24" s="60">
        <v>53</v>
      </c>
      <c r="H24" s="60">
        <v>42</v>
      </c>
      <c r="I24" s="60">
        <v>44</v>
      </c>
      <c r="J24" s="61">
        <f t="shared" si="3"/>
        <v>139</v>
      </c>
      <c r="K24" s="62">
        <v>84</v>
      </c>
      <c r="L24" s="67">
        <f t="shared" si="2"/>
        <v>65.47619047619045</v>
      </c>
      <c r="M24" s="64"/>
      <c r="N24" s="65"/>
    </row>
    <row r="25" spans="1:14" s="58" customFormat="1" ht="11.25">
      <c r="A25" s="59"/>
      <c r="B25" s="59"/>
      <c r="C25" s="59" t="s">
        <v>53</v>
      </c>
      <c r="D25" s="66"/>
      <c r="E25" s="59"/>
      <c r="F25" s="59"/>
      <c r="G25" s="60">
        <v>8</v>
      </c>
      <c r="H25" s="60">
        <v>9</v>
      </c>
      <c r="I25" s="60">
        <v>8</v>
      </c>
      <c r="J25" s="61">
        <f t="shared" si="3"/>
        <v>25</v>
      </c>
      <c r="K25" s="62">
        <v>13</v>
      </c>
      <c r="L25" s="67">
        <f t="shared" si="2"/>
        <v>92.30769230769232</v>
      </c>
      <c r="M25" s="64"/>
      <c r="N25" s="65"/>
    </row>
    <row r="26" spans="1:14" s="58" customFormat="1" ht="11.25">
      <c r="A26" s="59"/>
      <c r="B26" s="59"/>
      <c r="C26" s="59" t="s">
        <v>54</v>
      </c>
      <c r="D26" s="66"/>
      <c r="E26" s="59"/>
      <c r="F26" s="59"/>
      <c r="G26" s="60">
        <v>28</v>
      </c>
      <c r="H26" s="60">
        <v>25</v>
      </c>
      <c r="I26" s="60">
        <v>32</v>
      </c>
      <c r="J26" s="61">
        <f t="shared" si="3"/>
        <v>85</v>
      </c>
      <c r="K26" s="62">
        <v>78</v>
      </c>
      <c r="L26" s="67">
        <f t="shared" si="2"/>
        <v>8.974358974358964</v>
      </c>
      <c r="M26" s="64"/>
      <c r="N26" s="65"/>
    </row>
    <row r="27" spans="1:14" s="58" customFormat="1" ht="13.5" customHeight="1">
      <c r="A27" s="59"/>
      <c r="B27" s="59" t="s">
        <v>55</v>
      </c>
      <c r="C27" s="59"/>
      <c r="D27" s="66"/>
      <c r="E27" s="59"/>
      <c r="F27" s="59"/>
      <c r="G27" s="60">
        <f>G28+G32</f>
        <v>1026</v>
      </c>
      <c r="H27" s="60">
        <f>H28+H32</f>
        <v>1398</v>
      </c>
      <c r="I27" s="60">
        <f>I28+I32</f>
        <v>1015</v>
      </c>
      <c r="J27" s="61">
        <f t="shared" si="3"/>
        <v>3439</v>
      </c>
      <c r="K27" s="60">
        <v>3075</v>
      </c>
      <c r="L27" s="67">
        <f t="shared" si="2"/>
        <v>11.837398373983746</v>
      </c>
      <c r="M27" s="64"/>
      <c r="N27" s="65"/>
    </row>
    <row r="28" spans="1:14" s="58" customFormat="1" ht="11.25">
      <c r="A28" s="59"/>
      <c r="B28" s="59" t="s">
        <v>56</v>
      </c>
      <c r="C28" s="70" t="s">
        <v>57</v>
      </c>
      <c r="D28" s="66"/>
      <c r="E28" s="59"/>
      <c r="F28" s="59"/>
      <c r="G28" s="60">
        <v>183</v>
      </c>
      <c r="H28" s="60">
        <v>183</v>
      </c>
      <c r="I28" s="60">
        <v>181</v>
      </c>
      <c r="J28" s="61">
        <f t="shared" si="3"/>
        <v>547</v>
      </c>
      <c r="K28" s="62">
        <v>465</v>
      </c>
      <c r="L28" s="67">
        <f t="shared" si="2"/>
        <v>17.63440860215053</v>
      </c>
      <c r="M28" s="64"/>
      <c r="N28" s="65"/>
    </row>
    <row r="29" spans="1:14" s="58" customFormat="1" ht="11.25">
      <c r="A29" s="59"/>
      <c r="B29" s="66"/>
      <c r="C29" s="70" t="s">
        <v>58</v>
      </c>
      <c r="D29" s="59" t="s">
        <v>59</v>
      </c>
      <c r="E29" s="66"/>
      <c r="F29" s="59"/>
      <c r="G29" s="60">
        <v>29</v>
      </c>
      <c r="H29" s="60">
        <v>25</v>
      </c>
      <c r="I29" s="60">
        <v>21</v>
      </c>
      <c r="J29" s="61">
        <v>76</v>
      </c>
      <c r="K29" s="62">
        <v>98</v>
      </c>
      <c r="L29" s="67">
        <f t="shared" si="2"/>
        <v>-22.448979591836732</v>
      </c>
      <c r="M29" s="64"/>
      <c r="N29" s="65"/>
    </row>
    <row r="30" spans="1:14" s="58" customFormat="1" ht="11.25">
      <c r="A30" s="59"/>
      <c r="B30" s="59"/>
      <c r="C30" s="66"/>
      <c r="D30" s="59" t="s">
        <v>60</v>
      </c>
      <c r="E30" s="66"/>
      <c r="F30" s="59"/>
      <c r="G30" s="60">
        <v>66</v>
      </c>
      <c r="H30" s="60">
        <v>72</v>
      </c>
      <c r="I30" s="60">
        <v>81</v>
      </c>
      <c r="J30" s="61">
        <v>220</v>
      </c>
      <c r="K30" s="62">
        <v>112</v>
      </c>
      <c r="L30" s="67">
        <f t="shared" si="2"/>
        <v>96.42857142857142</v>
      </c>
      <c r="M30" s="64"/>
      <c r="N30" s="65"/>
    </row>
    <row r="31" spans="1:14" s="58" customFormat="1" ht="11.25">
      <c r="A31" s="59"/>
      <c r="B31" s="59"/>
      <c r="C31" s="66"/>
      <c r="D31" s="59" t="s">
        <v>61</v>
      </c>
      <c r="E31" s="66"/>
      <c r="F31" s="59"/>
      <c r="G31" s="60">
        <v>18</v>
      </c>
      <c r="H31" s="60">
        <v>18</v>
      </c>
      <c r="I31" s="60">
        <v>15</v>
      </c>
      <c r="J31" s="61">
        <f>SUM(G31:I31)</f>
        <v>51</v>
      </c>
      <c r="K31" s="62">
        <v>53</v>
      </c>
      <c r="L31" s="67">
        <f t="shared" si="2"/>
        <v>-3.773584905660371</v>
      </c>
      <c r="M31" s="64"/>
      <c r="N31" s="65"/>
    </row>
    <row r="32" spans="1:14" s="58" customFormat="1" ht="14.25" customHeight="1">
      <c r="A32" s="59"/>
      <c r="B32" s="59"/>
      <c r="C32" s="66" t="s">
        <v>62</v>
      </c>
      <c r="D32" s="59"/>
      <c r="E32" s="66"/>
      <c r="F32" s="59"/>
      <c r="G32" s="60">
        <v>843</v>
      </c>
      <c r="H32" s="60">
        <v>1215</v>
      </c>
      <c r="I32" s="60">
        <v>834</v>
      </c>
      <c r="J32" s="61">
        <v>2893</v>
      </c>
      <c r="K32" s="62">
        <v>2610</v>
      </c>
      <c r="L32" s="67">
        <f t="shared" si="2"/>
        <v>10.842911877394641</v>
      </c>
      <c r="M32" s="64"/>
      <c r="N32" s="65"/>
    </row>
    <row r="33" spans="1:14" s="58" customFormat="1" ht="11.25">
      <c r="A33" s="59"/>
      <c r="B33" s="66"/>
      <c r="C33" s="70" t="s">
        <v>58</v>
      </c>
      <c r="D33" s="59" t="s">
        <v>63</v>
      </c>
      <c r="E33" s="59"/>
      <c r="F33" s="59"/>
      <c r="G33" s="60">
        <v>14</v>
      </c>
      <c r="H33" s="60">
        <v>13</v>
      </c>
      <c r="I33" s="60">
        <v>15</v>
      </c>
      <c r="J33" s="61">
        <f>SUM(G33:I33)</f>
        <v>42</v>
      </c>
      <c r="K33" s="62">
        <v>42</v>
      </c>
      <c r="L33" s="67" t="s">
        <v>149</v>
      </c>
      <c r="M33" s="64"/>
      <c r="N33" s="65"/>
    </row>
    <row r="34" spans="1:14" s="58" customFormat="1" ht="11.25">
      <c r="A34" s="59"/>
      <c r="B34" s="66"/>
      <c r="C34" s="70"/>
      <c r="D34" s="59" t="s">
        <v>64</v>
      </c>
      <c r="E34" s="59"/>
      <c r="F34" s="66"/>
      <c r="G34" s="60">
        <v>32</v>
      </c>
      <c r="H34" s="60">
        <v>38</v>
      </c>
      <c r="I34" s="62">
        <v>34</v>
      </c>
      <c r="J34" s="61">
        <f aca="true" t="shared" si="4" ref="J34:J42">SUM(G34:I34)</f>
        <v>104</v>
      </c>
      <c r="K34" s="62">
        <v>115</v>
      </c>
      <c r="L34" s="67">
        <f t="shared" si="2"/>
        <v>-9.565217391304344</v>
      </c>
      <c r="M34" s="64"/>
      <c r="N34" s="65"/>
    </row>
    <row r="35" spans="1:14" s="58" customFormat="1" ht="11.25">
      <c r="A35" s="59"/>
      <c r="B35" s="59"/>
      <c r="C35" s="59"/>
      <c r="D35" s="59" t="s">
        <v>65</v>
      </c>
      <c r="E35" s="59"/>
      <c r="F35" s="59"/>
      <c r="G35" s="60">
        <v>28</v>
      </c>
      <c r="H35" s="60">
        <v>28</v>
      </c>
      <c r="I35" s="60">
        <v>31</v>
      </c>
      <c r="J35" s="61">
        <f t="shared" si="4"/>
        <v>87</v>
      </c>
      <c r="K35" s="62">
        <v>82</v>
      </c>
      <c r="L35" s="67">
        <f t="shared" si="2"/>
        <v>6.097560975609767</v>
      </c>
      <c r="M35" s="64"/>
      <c r="N35" s="65"/>
    </row>
    <row r="36" spans="1:14" s="58" customFormat="1" ht="11.25">
      <c r="A36" s="59"/>
      <c r="B36" s="59"/>
      <c r="C36" s="59"/>
      <c r="D36" s="59" t="s">
        <v>66</v>
      </c>
      <c r="E36" s="59"/>
      <c r="F36" s="59"/>
      <c r="G36" s="60">
        <v>47</v>
      </c>
      <c r="H36" s="60">
        <v>51</v>
      </c>
      <c r="I36" s="60">
        <v>40</v>
      </c>
      <c r="J36" s="61">
        <f t="shared" si="4"/>
        <v>138</v>
      </c>
      <c r="K36" s="62">
        <v>145</v>
      </c>
      <c r="L36" s="67">
        <f t="shared" si="2"/>
        <v>-4.827586206896555</v>
      </c>
      <c r="M36" s="64"/>
      <c r="N36" s="65"/>
    </row>
    <row r="37" spans="1:14" s="58" customFormat="1" ht="11.25">
      <c r="A37" s="59"/>
      <c r="B37" s="59"/>
      <c r="C37" s="59"/>
      <c r="D37" s="59" t="s">
        <v>67</v>
      </c>
      <c r="E37" s="59"/>
      <c r="F37" s="59"/>
      <c r="G37" s="60">
        <v>43</v>
      </c>
      <c r="H37" s="60">
        <v>37</v>
      </c>
      <c r="I37" s="60">
        <v>28</v>
      </c>
      <c r="J37" s="61">
        <f t="shared" si="4"/>
        <v>108</v>
      </c>
      <c r="K37" s="62">
        <v>87</v>
      </c>
      <c r="L37" s="67">
        <f t="shared" si="2"/>
        <v>24.13793103448276</v>
      </c>
      <c r="M37" s="64"/>
      <c r="N37" s="65"/>
    </row>
    <row r="38" spans="1:14" s="58" customFormat="1" ht="11.25">
      <c r="A38" s="59"/>
      <c r="B38" s="59"/>
      <c r="C38" s="59"/>
      <c r="D38" s="59" t="s">
        <v>68</v>
      </c>
      <c r="E38" s="59"/>
      <c r="F38" s="59"/>
      <c r="G38" s="60">
        <v>62</v>
      </c>
      <c r="H38" s="60">
        <v>62</v>
      </c>
      <c r="I38" s="60">
        <v>65</v>
      </c>
      <c r="J38" s="61">
        <f t="shared" si="4"/>
        <v>189</v>
      </c>
      <c r="K38" s="62">
        <v>130</v>
      </c>
      <c r="L38" s="67">
        <f t="shared" si="2"/>
        <v>45.38461538461539</v>
      </c>
      <c r="M38" s="64"/>
      <c r="N38" s="65"/>
    </row>
    <row r="39" spans="1:14" s="58" customFormat="1" ht="11.25">
      <c r="A39" s="59"/>
      <c r="B39" s="59"/>
      <c r="C39" s="59"/>
      <c r="D39" s="59" t="s">
        <v>69</v>
      </c>
      <c r="E39" s="59"/>
      <c r="F39" s="59"/>
      <c r="G39" s="60">
        <v>244</v>
      </c>
      <c r="H39" s="60">
        <v>263</v>
      </c>
      <c r="I39" s="60">
        <v>227</v>
      </c>
      <c r="J39" s="61">
        <f t="shared" si="4"/>
        <v>734</v>
      </c>
      <c r="K39" s="62">
        <v>647</v>
      </c>
      <c r="L39" s="67">
        <f t="shared" si="2"/>
        <v>13.446676970633689</v>
      </c>
      <c r="M39" s="64"/>
      <c r="N39" s="65"/>
    </row>
    <row r="40" spans="1:14" s="58" customFormat="1" ht="11.25">
      <c r="A40" s="59"/>
      <c r="B40" s="59"/>
      <c r="C40" s="59"/>
      <c r="D40" s="59" t="s">
        <v>70</v>
      </c>
      <c r="E40" s="59"/>
      <c r="F40" s="59"/>
      <c r="G40" s="60">
        <v>41</v>
      </c>
      <c r="H40" s="60">
        <v>54</v>
      </c>
      <c r="I40" s="60">
        <v>56</v>
      </c>
      <c r="J40" s="61">
        <f t="shared" si="4"/>
        <v>151</v>
      </c>
      <c r="K40" s="62">
        <v>368</v>
      </c>
      <c r="L40" s="67">
        <f t="shared" si="2"/>
        <v>-58.96739130434783</v>
      </c>
      <c r="M40" s="64"/>
      <c r="N40" s="65"/>
    </row>
    <row r="41" spans="1:14" s="58" customFormat="1" ht="11.25">
      <c r="A41" s="59"/>
      <c r="B41" s="59"/>
      <c r="C41" s="59"/>
      <c r="D41" s="59" t="s">
        <v>71</v>
      </c>
      <c r="E41" s="59"/>
      <c r="F41" s="59"/>
      <c r="G41" s="60">
        <v>70</v>
      </c>
      <c r="H41" s="60">
        <v>77</v>
      </c>
      <c r="I41" s="60">
        <v>91</v>
      </c>
      <c r="J41" s="61">
        <f t="shared" si="4"/>
        <v>238</v>
      </c>
      <c r="K41" s="62">
        <v>206</v>
      </c>
      <c r="L41" s="67">
        <f t="shared" si="2"/>
        <v>15.533980582524265</v>
      </c>
      <c r="M41" s="64"/>
      <c r="N41" s="65"/>
    </row>
    <row r="42" spans="1:14" s="58" customFormat="1" ht="11.25">
      <c r="A42" s="59"/>
      <c r="B42" s="59"/>
      <c r="C42" s="59"/>
      <c r="D42" s="59" t="s">
        <v>72</v>
      </c>
      <c r="E42" s="59"/>
      <c r="F42" s="59"/>
      <c r="G42" s="60">
        <v>40</v>
      </c>
      <c r="H42" s="60">
        <v>42</v>
      </c>
      <c r="I42" s="60">
        <v>34</v>
      </c>
      <c r="J42" s="61">
        <f t="shared" si="4"/>
        <v>116</v>
      </c>
      <c r="K42" s="62">
        <v>128</v>
      </c>
      <c r="L42" s="67">
        <f t="shared" si="2"/>
        <v>-9.375</v>
      </c>
      <c r="M42" s="64"/>
      <c r="N42" s="65"/>
    </row>
    <row r="43" spans="1:14" s="58" customFormat="1" ht="11.25">
      <c r="A43" s="59"/>
      <c r="B43" s="59"/>
      <c r="C43" s="59"/>
      <c r="D43" s="59" t="s">
        <v>73</v>
      </c>
      <c r="E43" s="59"/>
      <c r="F43" s="59"/>
      <c r="G43" s="60">
        <v>66</v>
      </c>
      <c r="H43" s="60">
        <v>85</v>
      </c>
      <c r="I43" s="60">
        <v>59</v>
      </c>
      <c r="J43" s="61">
        <v>209</v>
      </c>
      <c r="K43" s="62">
        <v>133</v>
      </c>
      <c r="L43" s="67">
        <f t="shared" si="2"/>
        <v>57.14285714285714</v>
      </c>
      <c r="M43" s="64"/>
      <c r="N43" s="65"/>
    </row>
    <row r="44" spans="1:14" s="58" customFormat="1" ht="11.25">
      <c r="A44" s="59"/>
      <c r="B44" s="59"/>
      <c r="C44" s="59"/>
      <c r="D44" s="59" t="s">
        <v>74</v>
      </c>
      <c r="E44" s="59"/>
      <c r="F44" s="59"/>
      <c r="G44" s="60">
        <v>0</v>
      </c>
      <c r="H44" s="60">
        <v>67</v>
      </c>
      <c r="I44" s="60">
        <v>0</v>
      </c>
      <c r="J44" s="61">
        <f>SUM(G44:I44)</f>
        <v>67</v>
      </c>
      <c r="K44" s="62">
        <v>4</v>
      </c>
      <c r="L44" s="67" t="s">
        <v>149</v>
      </c>
      <c r="M44" s="64"/>
      <c r="N44" s="65"/>
    </row>
    <row r="45" spans="1:14" s="58" customFormat="1" ht="11.25">
      <c r="A45" s="59"/>
      <c r="B45" s="59"/>
      <c r="C45" s="59"/>
      <c r="D45" s="59"/>
      <c r="E45" s="59"/>
      <c r="F45" s="59"/>
      <c r="G45" s="60"/>
      <c r="H45" s="60"/>
      <c r="I45" s="60"/>
      <c r="J45" s="61"/>
      <c r="K45" s="62"/>
      <c r="L45" s="67"/>
      <c r="M45" s="64"/>
      <c r="N45" s="65"/>
    </row>
    <row r="46" spans="1:14" s="58" customFormat="1" ht="11.25">
      <c r="A46" s="66" t="s">
        <v>75</v>
      </c>
      <c r="B46" s="59"/>
      <c r="C46" s="66"/>
      <c r="D46" s="59"/>
      <c r="E46" s="59"/>
      <c r="F46" s="59"/>
      <c r="G46" s="60">
        <v>65</v>
      </c>
      <c r="H46" s="60">
        <v>67</v>
      </c>
      <c r="I46" s="60">
        <v>66</v>
      </c>
      <c r="J46" s="61">
        <f>SUM(G46:I46)</f>
        <v>198</v>
      </c>
      <c r="K46" s="62">
        <v>187</v>
      </c>
      <c r="L46" s="67">
        <f>SUM(J46/K46)*100-100</f>
        <v>5.882352941176478</v>
      </c>
      <c r="M46" s="64"/>
      <c r="N46" s="65"/>
    </row>
    <row r="47" spans="1:14" s="58" customFormat="1" ht="7.5" customHeight="1">
      <c r="A47" s="59"/>
      <c r="B47" s="71"/>
      <c r="C47" s="71"/>
      <c r="D47" s="59"/>
      <c r="E47" s="59"/>
      <c r="F47" s="59"/>
      <c r="G47" s="60"/>
      <c r="H47" s="60"/>
      <c r="I47" s="60"/>
      <c r="J47" s="72"/>
      <c r="K47" s="62"/>
      <c r="L47" s="67"/>
      <c r="M47" s="64"/>
      <c r="N47" s="65"/>
    </row>
    <row r="48" spans="1:14" s="58" customFormat="1" ht="11.25">
      <c r="A48" s="73"/>
      <c r="B48" s="59"/>
      <c r="C48" s="59"/>
      <c r="D48" s="73"/>
      <c r="E48" s="151" t="s">
        <v>76</v>
      </c>
      <c r="F48" s="152"/>
      <c r="G48" s="74">
        <v>1374</v>
      </c>
      <c r="H48" s="74">
        <v>1728</v>
      </c>
      <c r="I48" s="74">
        <v>1380</v>
      </c>
      <c r="J48" s="75">
        <f>SUM(G48:I48)</f>
        <v>4482</v>
      </c>
      <c r="K48" s="75">
        <v>3980</v>
      </c>
      <c r="L48" s="76">
        <f>SUM(J48/K48)*100-100</f>
        <v>12.613065326633148</v>
      </c>
      <c r="M48" s="64"/>
      <c r="N48" s="65"/>
    </row>
    <row r="49" spans="1:13" s="58" customFormat="1" ht="7.5" customHeight="1">
      <c r="A49" s="66"/>
      <c r="B49" s="66"/>
      <c r="C49" s="66"/>
      <c r="G49" s="77"/>
      <c r="H49" s="77"/>
      <c r="I49" s="78"/>
      <c r="J49" s="69"/>
      <c r="K49" s="77"/>
      <c r="L49" s="79"/>
      <c r="M49" s="80"/>
    </row>
    <row r="50" spans="1:13" s="58" customFormat="1" ht="11.25">
      <c r="A50" s="81" t="s">
        <v>77</v>
      </c>
      <c r="B50" s="82" t="s">
        <v>78</v>
      </c>
      <c r="C50" s="81"/>
      <c r="L50" s="79"/>
      <c r="M50" s="80"/>
    </row>
    <row r="51" spans="2:13" s="58" customFormat="1" ht="11.25">
      <c r="B51" s="81" t="s">
        <v>148</v>
      </c>
      <c r="C51" s="81"/>
      <c r="L51" s="79"/>
      <c r="M51" s="80"/>
    </row>
    <row r="52" spans="1:13" ht="9.75" customHeight="1">
      <c r="A52" s="81"/>
      <c r="B52" s="81" t="s">
        <v>79</v>
      </c>
      <c r="C52" s="81"/>
      <c r="L52" s="83"/>
      <c r="M52" s="84"/>
    </row>
    <row r="53" spans="1:13" ht="10.5" customHeight="1">
      <c r="A53" s="85" t="s">
        <v>80</v>
      </c>
      <c r="B53" s="81" t="s">
        <v>81</v>
      </c>
      <c r="C53" s="81"/>
      <c r="G53" s="86"/>
      <c r="H53" s="86"/>
      <c r="I53" s="86"/>
      <c r="J53" s="86"/>
      <c r="K53" s="86"/>
      <c r="M53" s="87"/>
    </row>
    <row r="54" spans="1:13" ht="9" customHeight="1">
      <c r="A54" s="85" t="s">
        <v>82</v>
      </c>
      <c r="B54" s="81" t="s">
        <v>83</v>
      </c>
      <c r="G54" s="41"/>
      <c r="H54" s="41"/>
      <c r="I54" s="41"/>
      <c r="J54" s="41"/>
      <c r="K54" s="41"/>
      <c r="M54" s="87"/>
    </row>
    <row r="55" spans="7:13" ht="12">
      <c r="G55" s="83"/>
      <c r="H55" s="83"/>
      <c r="I55" s="83"/>
      <c r="J55" s="83"/>
      <c r="K55" s="83"/>
      <c r="M55" s="87"/>
    </row>
    <row r="56" spans="7:13" ht="12">
      <c r="G56" s="83"/>
      <c r="H56" s="83"/>
      <c r="I56" s="83"/>
      <c r="J56" s="83"/>
      <c r="K56" s="83"/>
      <c r="M56" s="87"/>
    </row>
    <row r="57" ht="12">
      <c r="M57" s="87"/>
    </row>
    <row r="58" ht="12">
      <c r="M58" s="87"/>
    </row>
    <row r="59" ht="12">
      <c r="M59" s="87"/>
    </row>
    <row r="60" ht="12">
      <c r="M60" s="87"/>
    </row>
    <row r="61" ht="12">
      <c r="M61" s="87"/>
    </row>
    <row r="62" ht="12">
      <c r="M62" s="87"/>
    </row>
    <row r="63" ht="12">
      <c r="M63" s="87"/>
    </row>
    <row r="64" ht="12">
      <c r="M64" s="87"/>
    </row>
    <row r="65" ht="12">
      <c r="M65" s="87"/>
    </row>
    <row r="66" ht="12">
      <c r="M66" s="87"/>
    </row>
    <row r="67" ht="12">
      <c r="M67" s="87"/>
    </row>
    <row r="68" ht="12">
      <c r="M68" s="87"/>
    </row>
    <row r="69" ht="12">
      <c r="M69" s="87"/>
    </row>
    <row r="70" ht="12">
      <c r="M70" s="87"/>
    </row>
    <row r="71" ht="12">
      <c r="M71" s="87"/>
    </row>
    <row r="72" ht="12">
      <c r="M72" s="87"/>
    </row>
    <row r="73" ht="12"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  <row r="4138" ht="12">
      <c r="M4138" s="87"/>
    </row>
    <row r="4139" ht="12">
      <c r="M4139" s="87"/>
    </row>
    <row r="4140" ht="12">
      <c r="M4140" s="87"/>
    </row>
    <row r="4141" ht="12">
      <c r="M4141" s="87"/>
    </row>
    <row r="4142" ht="12">
      <c r="M4142" s="87"/>
    </row>
  </sheetData>
  <mergeCells count="5">
    <mergeCell ref="J4:L5"/>
    <mergeCell ref="E48:F48"/>
    <mergeCell ref="G4:G5"/>
    <mergeCell ref="H4:H5"/>
    <mergeCell ref="I4:I5"/>
  </mergeCells>
  <printOptions/>
  <pageMargins left="0.76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88" customWidth="1"/>
    <col min="2" max="2" width="8.00390625" style="88" customWidth="1"/>
    <col min="3" max="3" width="9.421875" style="88" customWidth="1"/>
    <col min="4" max="4" width="18.8515625" style="88" customWidth="1"/>
    <col min="5" max="9" width="10.7109375" style="88" customWidth="1"/>
    <col min="10" max="10" width="11.28125" style="88" bestFit="1" customWidth="1"/>
    <col min="11" max="12" width="11.421875" style="88" customWidth="1"/>
    <col min="13" max="13" width="20.28125" style="88" bestFit="1" customWidth="1"/>
    <col min="14" max="15" width="11.421875" style="88" customWidth="1"/>
    <col min="16" max="17" width="11.421875" style="91" customWidth="1"/>
    <col min="18" max="18" width="11.421875" style="88" customWidth="1"/>
    <col min="19" max="20" width="11.7109375" style="88" bestFit="1" customWidth="1"/>
    <col min="21" max="16384" width="11.421875" style="88" customWidth="1"/>
  </cols>
  <sheetData>
    <row r="1" spans="1:7" ht="14.25">
      <c r="A1" s="88" t="s">
        <v>151</v>
      </c>
      <c r="B1" s="89"/>
      <c r="C1" s="90"/>
      <c r="D1" s="90"/>
      <c r="E1" s="90"/>
      <c r="F1" s="90"/>
      <c r="G1" s="90"/>
    </row>
    <row r="2" ht="9" customHeight="1"/>
    <row r="3" spans="1:10" ht="12.75">
      <c r="A3" s="156" t="s">
        <v>84</v>
      </c>
      <c r="B3" s="163"/>
      <c r="C3" s="163"/>
      <c r="D3" s="164"/>
      <c r="E3" s="92" t="s">
        <v>29</v>
      </c>
      <c r="F3" s="92" t="s">
        <v>30</v>
      </c>
      <c r="G3" s="92" t="s">
        <v>31</v>
      </c>
      <c r="H3" s="93" t="s">
        <v>32</v>
      </c>
      <c r="I3" s="93"/>
      <c r="J3" s="93"/>
    </row>
    <row r="4" spans="1:10" ht="12.75">
      <c r="A4" s="165"/>
      <c r="B4" s="165"/>
      <c r="C4" s="165"/>
      <c r="D4" s="166"/>
      <c r="E4" s="155">
        <v>2008</v>
      </c>
      <c r="F4" s="156"/>
      <c r="G4" s="157"/>
      <c r="H4" s="161">
        <v>2008</v>
      </c>
      <c r="I4" s="161">
        <v>2007</v>
      </c>
      <c r="J4" s="94" t="s">
        <v>33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95" t="s">
        <v>85</v>
      </c>
    </row>
    <row r="6" spans="1:12" ht="12.75">
      <c r="A6" s="167"/>
      <c r="B6" s="167"/>
      <c r="C6" s="167"/>
      <c r="D6" s="168"/>
      <c r="E6" s="96"/>
      <c r="F6" s="97"/>
      <c r="G6" s="98" t="s">
        <v>34</v>
      </c>
      <c r="H6" s="97"/>
      <c r="I6" s="99"/>
      <c r="J6" s="100" t="s">
        <v>86</v>
      </c>
      <c r="K6" s="101"/>
      <c r="L6" s="101"/>
    </row>
    <row r="7" spans="1:19" ht="6" customHeight="1">
      <c r="A7" s="102"/>
      <c r="B7" s="102"/>
      <c r="C7" s="102"/>
      <c r="D7" s="102"/>
      <c r="E7" s="103"/>
      <c r="F7" s="103"/>
      <c r="G7" s="103"/>
      <c r="H7" s="104"/>
      <c r="I7" s="105"/>
      <c r="J7" s="102"/>
      <c r="S7" s="106"/>
    </row>
    <row r="8" spans="1:19" ht="15" customHeight="1">
      <c r="A8" s="102" t="s">
        <v>87</v>
      </c>
      <c r="B8" s="107"/>
      <c r="C8" s="107"/>
      <c r="D8" s="107"/>
      <c r="E8" s="108">
        <v>1021</v>
      </c>
      <c r="F8" s="108">
        <v>1072</v>
      </c>
      <c r="G8" s="108">
        <v>1037</v>
      </c>
      <c r="H8" s="109">
        <v>3129</v>
      </c>
      <c r="I8" s="110">
        <v>2959</v>
      </c>
      <c r="J8" s="111">
        <f aca="true" t="shared" si="0" ref="J8:J16">SUM(H8/I8)*100-100</f>
        <v>5.745184183845879</v>
      </c>
      <c r="K8" s="112"/>
      <c r="L8" s="91"/>
      <c r="S8" s="106"/>
    </row>
    <row r="9" spans="1:19" ht="16.5" customHeight="1">
      <c r="A9" s="102" t="s">
        <v>37</v>
      </c>
      <c r="B9" s="107" t="s">
        <v>145</v>
      </c>
      <c r="C9" s="102"/>
      <c r="D9" s="102"/>
      <c r="E9" s="108">
        <f>E10+E25</f>
        <v>900</v>
      </c>
      <c r="F9" s="108">
        <f>F10+F25</f>
        <v>925</v>
      </c>
      <c r="G9" s="108">
        <f>G10+G25</f>
        <v>912</v>
      </c>
      <c r="H9" s="109">
        <f>SUM(E9:G9)</f>
        <v>2737</v>
      </c>
      <c r="I9" s="108">
        <v>2582</v>
      </c>
      <c r="J9" s="111">
        <f t="shared" si="0"/>
        <v>6.003098373353993</v>
      </c>
      <c r="K9" s="112"/>
      <c r="L9" s="112"/>
      <c r="M9" s="112"/>
      <c r="S9" s="106"/>
    </row>
    <row r="10" spans="1:12" ht="15" customHeight="1">
      <c r="A10" s="102"/>
      <c r="B10" s="107" t="s">
        <v>146</v>
      </c>
      <c r="C10" s="102"/>
      <c r="D10" s="102"/>
      <c r="E10" s="108">
        <v>552</v>
      </c>
      <c r="F10" s="108">
        <v>527</v>
      </c>
      <c r="G10" s="108">
        <v>568</v>
      </c>
      <c r="H10" s="109">
        <f>SUM(E10:G10)</f>
        <v>1647</v>
      </c>
      <c r="I10" s="108">
        <v>1593</v>
      </c>
      <c r="J10" s="111">
        <f t="shared" si="0"/>
        <v>3.3898305084745743</v>
      </c>
      <c r="K10" s="112"/>
      <c r="L10" s="112"/>
    </row>
    <row r="11" spans="1:11" ht="15" customHeight="1">
      <c r="A11" s="109"/>
      <c r="B11" s="102" t="s">
        <v>88</v>
      </c>
      <c r="C11" s="102" t="s">
        <v>89</v>
      </c>
      <c r="D11" s="102"/>
      <c r="E11" s="108">
        <v>94</v>
      </c>
      <c r="F11" s="108">
        <v>89</v>
      </c>
      <c r="G11" s="110">
        <v>94</v>
      </c>
      <c r="H11" s="109">
        <f>SUM(E11:G11)</f>
        <v>277</v>
      </c>
      <c r="I11" s="110">
        <v>254</v>
      </c>
      <c r="J11" s="111">
        <f t="shared" si="0"/>
        <v>9.055118110236222</v>
      </c>
      <c r="K11" s="112"/>
    </row>
    <row r="12" spans="1:12" ht="12.75">
      <c r="A12" s="109"/>
      <c r="B12" s="102"/>
      <c r="C12" s="102" t="s">
        <v>90</v>
      </c>
      <c r="D12" s="102"/>
      <c r="E12" s="108">
        <v>74</v>
      </c>
      <c r="F12" s="110">
        <v>63</v>
      </c>
      <c r="G12" s="110">
        <v>59</v>
      </c>
      <c r="H12" s="109">
        <f>SUM(E12:G12)</f>
        <v>196</v>
      </c>
      <c r="I12" s="110">
        <v>177</v>
      </c>
      <c r="J12" s="111">
        <f t="shared" si="0"/>
        <v>10.734463276836152</v>
      </c>
      <c r="K12" s="112"/>
      <c r="L12" s="91"/>
    </row>
    <row r="13" spans="1:20" ht="13.5">
      <c r="A13" s="109"/>
      <c r="B13" s="102"/>
      <c r="C13" s="102" t="s">
        <v>91</v>
      </c>
      <c r="D13" s="102"/>
      <c r="E13" s="108">
        <v>2</v>
      </c>
      <c r="F13" s="110">
        <v>2</v>
      </c>
      <c r="G13" s="110">
        <v>2</v>
      </c>
      <c r="H13" s="109">
        <f>SUM(E13:G13)</f>
        <v>6</v>
      </c>
      <c r="I13" s="110">
        <v>6</v>
      </c>
      <c r="J13" s="113" t="s">
        <v>150</v>
      </c>
      <c r="K13" s="112"/>
      <c r="L13" s="91"/>
      <c r="T13" s="106"/>
    </row>
    <row r="14" spans="1:20" ht="12.75">
      <c r="A14" s="109"/>
      <c r="B14" s="102"/>
      <c r="C14" s="102" t="s">
        <v>92</v>
      </c>
      <c r="D14" s="102"/>
      <c r="E14" s="108">
        <v>107</v>
      </c>
      <c r="F14" s="110">
        <v>110</v>
      </c>
      <c r="G14" s="110">
        <v>141</v>
      </c>
      <c r="H14" s="109">
        <v>359</v>
      </c>
      <c r="I14" s="110">
        <v>291</v>
      </c>
      <c r="J14" s="111">
        <f t="shared" si="0"/>
        <v>23.36769759450172</v>
      </c>
      <c r="K14" s="112"/>
      <c r="L14" s="91"/>
      <c r="T14" s="106"/>
    </row>
    <row r="15" spans="1:12" ht="12.75">
      <c r="A15" s="109"/>
      <c r="B15" s="102"/>
      <c r="C15" s="102" t="s">
        <v>93</v>
      </c>
      <c r="D15" s="102"/>
      <c r="E15" s="110">
        <v>86</v>
      </c>
      <c r="F15" s="110">
        <v>86</v>
      </c>
      <c r="G15" s="110">
        <v>91</v>
      </c>
      <c r="H15" s="109">
        <f aca="true" t="shared" si="1" ref="H15:H23">SUM(E15:G15)</f>
        <v>263</v>
      </c>
      <c r="I15" s="110">
        <v>269</v>
      </c>
      <c r="J15" s="111">
        <f t="shared" si="0"/>
        <v>-2.230483271375462</v>
      </c>
      <c r="K15" s="112"/>
      <c r="L15" s="91"/>
    </row>
    <row r="16" spans="1:20" ht="12.75">
      <c r="A16" s="109"/>
      <c r="B16" s="102"/>
      <c r="C16" s="102" t="s">
        <v>94</v>
      </c>
      <c r="D16" s="107"/>
      <c r="E16" s="110">
        <v>8</v>
      </c>
      <c r="F16" s="110">
        <v>6</v>
      </c>
      <c r="G16" s="110">
        <v>6</v>
      </c>
      <c r="H16" s="109">
        <f t="shared" si="1"/>
        <v>20</v>
      </c>
      <c r="I16" s="110">
        <v>23</v>
      </c>
      <c r="J16" s="111">
        <f t="shared" si="0"/>
        <v>-13.043478260869563</v>
      </c>
      <c r="K16" s="112"/>
      <c r="L16" s="91"/>
      <c r="T16" s="106"/>
    </row>
    <row r="17" spans="1:12" ht="12.75">
      <c r="A17" s="109"/>
      <c r="B17" s="102"/>
      <c r="C17" s="102" t="s">
        <v>95</v>
      </c>
      <c r="D17" s="102"/>
      <c r="E17" s="110">
        <v>15</v>
      </c>
      <c r="F17" s="110">
        <v>14</v>
      </c>
      <c r="G17" s="110">
        <v>14</v>
      </c>
      <c r="H17" s="109">
        <f t="shared" si="1"/>
        <v>43</v>
      </c>
      <c r="I17" s="110">
        <v>44</v>
      </c>
      <c r="J17" s="111">
        <f>SUM(H17/I17)*100-100</f>
        <v>-2.2727272727272663</v>
      </c>
      <c r="K17" s="112"/>
      <c r="L17" s="91"/>
    </row>
    <row r="18" spans="1:12" ht="12.75">
      <c r="A18" s="109"/>
      <c r="B18" s="102"/>
      <c r="C18" s="102" t="s">
        <v>96</v>
      </c>
      <c r="D18" s="102"/>
      <c r="E18" s="110">
        <v>32</v>
      </c>
      <c r="F18" s="110">
        <v>17</v>
      </c>
      <c r="G18" s="110">
        <v>24</v>
      </c>
      <c r="H18" s="109">
        <f t="shared" si="1"/>
        <v>73</v>
      </c>
      <c r="I18" s="110">
        <v>116</v>
      </c>
      <c r="J18" s="111">
        <f>SUM(H18/I18)*100-100</f>
        <v>-37.06896551724138</v>
      </c>
      <c r="K18" s="112"/>
      <c r="L18" s="91"/>
    </row>
    <row r="19" spans="1:12" ht="12.75">
      <c r="A19" s="109"/>
      <c r="B19" s="102"/>
      <c r="C19" s="102" t="s">
        <v>97</v>
      </c>
      <c r="D19" s="102"/>
      <c r="E19" s="110">
        <v>56</v>
      </c>
      <c r="F19" s="110">
        <v>60</v>
      </c>
      <c r="G19" s="110">
        <v>46</v>
      </c>
      <c r="H19" s="109">
        <f t="shared" si="1"/>
        <v>162</v>
      </c>
      <c r="I19" s="110">
        <v>196</v>
      </c>
      <c r="J19" s="111">
        <f>SUM(H19/I19)*100-100</f>
        <v>-17.346938775510196</v>
      </c>
      <c r="K19" s="112"/>
      <c r="L19" s="91"/>
    </row>
    <row r="20" spans="1:12" ht="12.75">
      <c r="A20" s="109"/>
      <c r="B20" s="102"/>
      <c r="C20" s="102" t="s">
        <v>98</v>
      </c>
      <c r="D20" s="102"/>
      <c r="E20" s="110">
        <v>13</v>
      </c>
      <c r="F20" s="110">
        <v>13</v>
      </c>
      <c r="G20" s="110">
        <v>36</v>
      </c>
      <c r="H20" s="109">
        <f t="shared" si="1"/>
        <v>62</v>
      </c>
      <c r="I20" s="110">
        <v>33</v>
      </c>
      <c r="J20" s="111">
        <f>SUM(H20/I20)*100-100</f>
        <v>87.87878787878788</v>
      </c>
      <c r="K20" s="112"/>
      <c r="L20" s="91"/>
    </row>
    <row r="21" spans="1:12" ht="13.5">
      <c r="A21" s="109"/>
      <c r="B21" s="102"/>
      <c r="C21" s="102" t="s">
        <v>99</v>
      </c>
      <c r="D21" s="102"/>
      <c r="E21" s="110">
        <v>60</v>
      </c>
      <c r="F21" s="110">
        <v>62</v>
      </c>
      <c r="G21" s="110">
        <v>49</v>
      </c>
      <c r="H21" s="109">
        <f t="shared" si="1"/>
        <v>171</v>
      </c>
      <c r="I21" s="110">
        <v>171</v>
      </c>
      <c r="J21" s="113" t="s">
        <v>150</v>
      </c>
      <c r="K21" s="114"/>
      <c r="L21" s="115"/>
    </row>
    <row r="22" spans="1:12" ht="12.75">
      <c r="A22" s="109"/>
      <c r="B22" s="102"/>
      <c r="C22" s="102" t="s">
        <v>100</v>
      </c>
      <c r="D22" s="102"/>
      <c r="E22" s="110">
        <v>4</v>
      </c>
      <c r="F22" s="110">
        <v>4</v>
      </c>
      <c r="G22" s="110">
        <v>5</v>
      </c>
      <c r="H22" s="109">
        <f t="shared" si="1"/>
        <v>13</v>
      </c>
      <c r="I22" s="110">
        <v>14</v>
      </c>
      <c r="J22" s="111">
        <v>-36.36363636363637</v>
      </c>
      <c r="K22" s="114"/>
      <c r="L22" s="115"/>
    </row>
    <row r="23" spans="1:12" ht="13.5">
      <c r="A23" s="109"/>
      <c r="B23" s="102"/>
      <c r="C23" s="102" t="s">
        <v>101</v>
      </c>
      <c r="D23" s="102"/>
      <c r="E23" s="110">
        <v>1</v>
      </c>
      <c r="F23" s="110">
        <v>0</v>
      </c>
      <c r="G23" s="110">
        <v>0</v>
      </c>
      <c r="H23" s="109">
        <f t="shared" si="1"/>
        <v>1</v>
      </c>
      <c r="I23" s="110">
        <v>1</v>
      </c>
      <c r="J23" s="113" t="s">
        <v>150</v>
      </c>
      <c r="K23" s="114"/>
      <c r="L23" s="115"/>
    </row>
    <row r="24" spans="1:15" ht="12.75">
      <c r="A24" s="109"/>
      <c r="B24" s="102"/>
      <c r="C24" s="102" t="s">
        <v>102</v>
      </c>
      <c r="D24" s="102"/>
      <c r="E24" s="110">
        <v>0</v>
      </c>
      <c r="F24" s="110">
        <v>1</v>
      </c>
      <c r="G24" s="110">
        <v>0</v>
      </c>
      <c r="H24" s="109">
        <f>SUM(E24:G24)</f>
        <v>1</v>
      </c>
      <c r="I24" s="110">
        <v>2</v>
      </c>
      <c r="J24" s="111">
        <f>SUM(H24/I24)*100-100</f>
        <v>-50</v>
      </c>
      <c r="K24" s="112"/>
      <c r="L24" s="91"/>
      <c r="O24" s="91"/>
    </row>
    <row r="25" spans="1:14" ht="15" customHeight="1">
      <c r="A25" s="109"/>
      <c r="B25" s="107" t="s">
        <v>103</v>
      </c>
      <c r="C25" s="102"/>
      <c r="D25" s="102"/>
      <c r="E25" s="110">
        <v>348</v>
      </c>
      <c r="F25" s="110">
        <v>398</v>
      </c>
      <c r="G25" s="110">
        <v>344</v>
      </c>
      <c r="H25" s="109">
        <f>SUM(E25:G25)</f>
        <v>1090</v>
      </c>
      <c r="I25" s="110">
        <v>989</v>
      </c>
      <c r="J25" s="111">
        <f aca="true" t="shared" si="2" ref="J25:J30">SUM(H25/I25)*100-100</f>
        <v>10.212335692618808</v>
      </c>
      <c r="K25" s="114"/>
      <c r="L25" s="115"/>
      <c r="M25" s="91"/>
      <c r="N25" s="91"/>
    </row>
    <row r="26" spans="1:12" ht="15" customHeight="1">
      <c r="A26" s="109"/>
      <c r="B26" s="102" t="s">
        <v>104</v>
      </c>
      <c r="C26" s="102" t="s">
        <v>105</v>
      </c>
      <c r="D26" s="102"/>
      <c r="E26" s="110">
        <v>88</v>
      </c>
      <c r="F26" s="110">
        <v>98</v>
      </c>
      <c r="G26" s="110">
        <v>98</v>
      </c>
      <c r="H26" s="109">
        <f>SUM(E26:G26)</f>
        <v>284</v>
      </c>
      <c r="I26" s="110">
        <v>308</v>
      </c>
      <c r="J26" s="111">
        <f t="shared" si="2"/>
        <v>-7.79220779220779</v>
      </c>
      <c r="K26" s="116"/>
      <c r="L26" s="115"/>
    </row>
    <row r="27" spans="1:12" ht="12.75">
      <c r="A27" s="109"/>
      <c r="B27" s="102"/>
      <c r="C27" s="102" t="s">
        <v>106</v>
      </c>
      <c r="D27" s="102"/>
      <c r="E27" s="110">
        <v>96</v>
      </c>
      <c r="F27" s="110">
        <v>126</v>
      </c>
      <c r="G27" s="110">
        <v>97</v>
      </c>
      <c r="H27" s="109">
        <f>SUM(E27:G27)</f>
        <v>319</v>
      </c>
      <c r="I27" s="110">
        <v>258</v>
      </c>
      <c r="J27" s="111">
        <f t="shared" si="2"/>
        <v>23.643410852713174</v>
      </c>
      <c r="K27" s="114"/>
      <c r="L27" s="115"/>
    </row>
    <row r="28" spans="1:14" ht="12.75">
      <c r="A28" s="109"/>
      <c r="B28" s="102"/>
      <c r="C28" s="102" t="s">
        <v>107</v>
      </c>
      <c r="D28" s="102"/>
      <c r="E28" s="110">
        <v>59</v>
      </c>
      <c r="F28" s="117">
        <v>50</v>
      </c>
      <c r="G28" s="110">
        <v>38</v>
      </c>
      <c r="H28" s="109">
        <v>148</v>
      </c>
      <c r="I28" s="110">
        <v>132</v>
      </c>
      <c r="J28" s="111">
        <f t="shared" si="2"/>
        <v>12.12121212121211</v>
      </c>
      <c r="K28" s="114"/>
      <c r="L28" s="115"/>
      <c r="M28" s="91"/>
      <c r="N28" s="91"/>
    </row>
    <row r="29" spans="1:12" ht="12.75">
      <c r="A29" s="109"/>
      <c r="B29" s="102"/>
      <c r="C29" s="102" t="s">
        <v>108</v>
      </c>
      <c r="D29" s="102"/>
      <c r="E29" s="110">
        <v>20</v>
      </c>
      <c r="F29" s="117">
        <v>24</v>
      </c>
      <c r="G29" s="110">
        <v>23</v>
      </c>
      <c r="H29" s="109">
        <f>SUM(E29:G29)</f>
        <v>67</v>
      </c>
      <c r="I29" s="110">
        <v>54</v>
      </c>
      <c r="J29" s="111">
        <f t="shared" si="2"/>
        <v>24.074074074074076</v>
      </c>
      <c r="K29" s="114"/>
      <c r="L29" s="115"/>
    </row>
    <row r="30" spans="1:12" ht="12.75">
      <c r="A30" s="109"/>
      <c r="B30" s="102"/>
      <c r="C30" s="102" t="s">
        <v>109</v>
      </c>
      <c r="D30" s="102"/>
      <c r="E30" s="110">
        <v>38</v>
      </c>
      <c r="F30" s="110">
        <v>37</v>
      </c>
      <c r="G30" s="110">
        <v>41</v>
      </c>
      <c r="H30" s="109">
        <f>SUM(E30:G30)</f>
        <v>116</v>
      </c>
      <c r="I30" s="110">
        <v>113</v>
      </c>
      <c r="J30" s="111">
        <f t="shared" si="2"/>
        <v>2.654867256637175</v>
      </c>
      <c r="K30" s="114"/>
      <c r="L30" s="115"/>
    </row>
    <row r="31" spans="1:10" ht="12.75">
      <c r="A31" s="109"/>
      <c r="B31" s="102"/>
      <c r="C31" s="102" t="s">
        <v>110</v>
      </c>
      <c r="D31" s="102"/>
      <c r="E31" s="110">
        <v>10</v>
      </c>
      <c r="F31" s="110">
        <v>8</v>
      </c>
      <c r="G31" s="110">
        <v>5</v>
      </c>
      <c r="H31" s="109">
        <f>SUM(E31:G31)</f>
        <v>23</v>
      </c>
      <c r="I31" s="110">
        <v>16</v>
      </c>
      <c r="J31" s="111">
        <f aca="true" t="shared" si="3" ref="J31:J37">SUM(H31/I31)*100-100</f>
        <v>43.75</v>
      </c>
    </row>
    <row r="32" spans="1:10" ht="12.75">
      <c r="A32" s="109"/>
      <c r="B32" s="102"/>
      <c r="C32" s="102" t="s">
        <v>111</v>
      </c>
      <c r="D32" s="102"/>
      <c r="E32" s="110">
        <v>1</v>
      </c>
      <c r="F32" s="110">
        <v>2</v>
      </c>
      <c r="G32" s="110">
        <v>3</v>
      </c>
      <c r="H32" s="109">
        <f>SUM(E32:G32)</f>
        <v>6</v>
      </c>
      <c r="I32" s="110">
        <v>9</v>
      </c>
      <c r="J32" s="111">
        <f t="shared" si="3"/>
        <v>-33.33333333333334</v>
      </c>
    </row>
    <row r="33" spans="1:12" ht="13.5">
      <c r="A33" s="109"/>
      <c r="B33" s="102"/>
      <c r="C33" s="102" t="s">
        <v>112</v>
      </c>
      <c r="D33" s="102"/>
      <c r="E33" s="110">
        <v>3</v>
      </c>
      <c r="F33" s="110">
        <v>3</v>
      </c>
      <c r="G33" s="110">
        <v>4</v>
      </c>
      <c r="H33" s="109">
        <v>11</v>
      </c>
      <c r="I33" s="110">
        <v>11</v>
      </c>
      <c r="J33" s="113" t="s">
        <v>150</v>
      </c>
      <c r="K33" s="112"/>
      <c r="L33" s="91"/>
    </row>
    <row r="34" spans="1:12" ht="12.75">
      <c r="A34" s="109"/>
      <c r="B34" s="102"/>
      <c r="C34" s="102" t="s">
        <v>113</v>
      </c>
      <c r="D34" s="102"/>
      <c r="E34" s="110">
        <v>6</v>
      </c>
      <c r="F34" s="110">
        <v>5</v>
      </c>
      <c r="G34" s="110">
        <v>5</v>
      </c>
      <c r="H34" s="109">
        <v>15</v>
      </c>
      <c r="I34" s="110">
        <v>19</v>
      </c>
      <c r="J34" s="111">
        <f t="shared" si="3"/>
        <v>-21.05263157894737</v>
      </c>
      <c r="K34" s="112"/>
      <c r="L34" s="91"/>
    </row>
    <row r="35" spans="1:14" ht="12.75">
      <c r="A35" s="109"/>
      <c r="B35" s="102"/>
      <c r="C35" s="102" t="s">
        <v>114</v>
      </c>
      <c r="D35" s="102"/>
      <c r="E35" s="110">
        <v>16</v>
      </c>
      <c r="F35" s="110">
        <v>23</v>
      </c>
      <c r="G35" s="110">
        <v>20</v>
      </c>
      <c r="H35" s="109">
        <f>SUM(E35:G35)</f>
        <v>59</v>
      </c>
      <c r="I35" s="110">
        <v>39</v>
      </c>
      <c r="J35" s="111">
        <f t="shared" si="3"/>
        <v>51.28205128205127</v>
      </c>
      <c r="K35" s="112"/>
      <c r="L35" s="91"/>
      <c r="M35" s="91"/>
      <c r="N35" s="91"/>
    </row>
    <row r="36" spans="1:15" ht="12.75">
      <c r="A36" s="109"/>
      <c r="B36" s="102"/>
      <c r="C36" s="102" t="s">
        <v>115</v>
      </c>
      <c r="D36" s="102"/>
      <c r="E36" s="110">
        <v>7</v>
      </c>
      <c r="F36" s="110">
        <v>17</v>
      </c>
      <c r="G36" s="110">
        <v>7</v>
      </c>
      <c r="H36" s="109">
        <v>32</v>
      </c>
      <c r="I36" s="110">
        <v>19</v>
      </c>
      <c r="J36" s="111">
        <f t="shared" si="3"/>
        <v>68.42105263157893</v>
      </c>
      <c r="K36" s="112"/>
      <c r="L36" s="91"/>
      <c r="O36" s="91"/>
    </row>
    <row r="37" spans="1:15" ht="12.75">
      <c r="A37" s="109"/>
      <c r="B37" s="102"/>
      <c r="C37" s="102" t="s">
        <v>116</v>
      </c>
      <c r="D37" s="102"/>
      <c r="E37" s="110">
        <v>2</v>
      </c>
      <c r="F37" s="110">
        <v>4</v>
      </c>
      <c r="G37" s="110">
        <v>4</v>
      </c>
      <c r="H37" s="109">
        <v>9</v>
      </c>
      <c r="I37" s="110">
        <v>8</v>
      </c>
      <c r="J37" s="111">
        <f t="shared" si="3"/>
        <v>12.5</v>
      </c>
      <c r="K37" s="112"/>
      <c r="L37" s="91"/>
      <c r="O37" s="91"/>
    </row>
    <row r="38" spans="1:15" ht="6.75" customHeight="1">
      <c r="A38" s="102"/>
      <c r="B38" s="102"/>
      <c r="C38" s="102"/>
      <c r="D38" s="102"/>
      <c r="E38" s="110"/>
      <c r="F38" s="110"/>
      <c r="G38" s="110"/>
      <c r="H38" s="109"/>
      <c r="I38" s="110"/>
      <c r="J38" s="111"/>
      <c r="K38" s="112"/>
      <c r="L38" s="91"/>
      <c r="O38" s="91"/>
    </row>
    <row r="39" spans="1:14" ht="12.75">
      <c r="A39" s="102"/>
      <c r="B39" s="102" t="s">
        <v>117</v>
      </c>
      <c r="C39" s="102"/>
      <c r="D39" s="102"/>
      <c r="E39" s="110">
        <v>42</v>
      </c>
      <c r="F39" s="110">
        <v>54</v>
      </c>
      <c r="G39" s="110">
        <v>47</v>
      </c>
      <c r="H39" s="109">
        <v>144</v>
      </c>
      <c r="I39" s="110">
        <v>136</v>
      </c>
      <c r="J39" s="111">
        <f>SUM(H39/I39)*100-100</f>
        <v>5.882352941176478</v>
      </c>
      <c r="K39" s="112"/>
      <c r="L39" s="91"/>
      <c r="M39" s="91"/>
      <c r="N39" s="91"/>
    </row>
    <row r="40" spans="1:12" ht="15" customHeight="1">
      <c r="A40" s="102"/>
      <c r="B40" s="102" t="s">
        <v>58</v>
      </c>
      <c r="C40" s="102" t="s">
        <v>118</v>
      </c>
      <c r="D40" s="102"/>
      <c r="E40" s="110">
        <v>33</v>
      </c>
      <c r="F40" s="110">
        <v>38</v>
      </c>
      <c r="G40" s="110">
        <v>32</v>
      </c>
      <c r="H40" s="109">
        <v>102</v>
      </c>
      <c r="I40" s="110">
        <v>102</v>
      </c>
      <c r="J40" s="113" t="s">
        <v>150</v>
      </c>
      <c r="K40" s="112"/>
      <c r="L40" s="91"/>
    </row>
    <row r="41" spans="1:11" ht="6.75" customHeight="1">
      <c r="A41" s="107"/>
      <c r="B41" s="107"/>
      <c r="C41" s="102"/>
      <c r="D41" s="102"/>
      <c r="E41" s="110"/>
      <c r="F41" s="110"/>
      <c r="G41" s="110"/>
      <c r="H41" s="109"/>
      <c r="I41" s="110"/>
      <c r="J41" s="111"/>
      <c r="K41" s="112"/>
    </row>
    <row r="42" spans="1:13" ht="12.75">
      <c r="A42" s="102"/>
      <c r="B42" s="102" t="s">
        <v>119</v>
      </c>
      <c r="C42" s="102"/>
      <c r="D42" s="102"/>
      <c r="E42" s="110">
        <v>78</v>
      </c>
      <c r="F42" s="110">
        <v>93</v>
      </c>
      <c r="G42" s="110">
        <v>78</v>
      </c>
      <c r="H42" s="109">
        <f>SUM(E42:G42)</f>
        <v>249</v>
      </c>
      <c r="I42" s="110">
        <v>240</v>
      </c>
      <c r="J42" s="111">
        <f>SUM(H42/I42)*100-100</f>
        <v>3.750000000000014</v>
      </c>
      <c r="K42" s="112"/>
      <c r="L42" s="112"/>
      <c r="M42" s="112"/>
    </row>
    <row r="43" spans="1:11" ht="15" customHeight="1">
      <c r="A43" s="102"/>
      <c r="B43" s="102" t="s">
        <v>58</v>
      </c>
      <c r="C43" s="102" t="s">
        <v>120</v>
      </c>
      <c r="D43" s="102"/>
      <c r="E43" s="110">
        <v>18</v>
      </c>
      <c r="F43" s="110">
        <v>24</v>
      </c>
      <c r="G43" s="110">
        <v>24</v>
      </c>
      <c r="H43" s="109">
        <f>SUM(E43:G43)</f>
        <v>66</v>
      </c>
      <c r="I43" s="110">
        <v>61</v>
      </c>
      <c r="J43" s="111">
        <f>SUM(H43/I43)*100-100</f>
        <v>8.196721311475414</v>
      </c>
      <c r="K43" s="112"/>
    </row>
    <row r="44" spans="1:11" ht="13.5">
      <c r="A44" s="102"/>
      <c r="B44" s="102"/>
      <c r="C44" s="102" t="s">
        <v>121</v>
      </c>
      <c r="D44" s="102"/>
      <c r="E44" s="110">
        <v>34</v>
      </c>
      <c r="F44" s="110">
        <v>41</v>
      </c>
      <c r="G44" s="110">
        <v>33</v>
      </c>
      <c r="H44" s="109">
        <f>SUM(E44:G44)</f>
        <v>108</v>
      </c>
      <c r="I44" s="110">
        <v>108</v>
      </c>
      <c r="J44" s="113" t="s">
        <v>150</v>
      </c>
      <c r="K44" s="112"/>
    </row>
    <row r="45" spans="1:11" ht="12.75">
      <c r="A45" s="107"/>
      <c r="B45" s="102"/>
      <c r="C45" s="102" t="s">
        <v>122</v>
      </c>
      <c r="D45" s="102"/>
      <c r="E45" s="110">
        <v>20</v>
      </c>
      <c r="F45" s="110">
        <v>19</v>
      </c>
      <c r="G45" s="110">
        <v>13</v>
      </c>
      <c r="H45" s="109">
        <f>SUM(E45:G45)</f>
        <v>52</v>
      </c>
      <c r="I45" s="110">
        <v>49</v>
      </c>
      <c r="J45" s="111">
        <f>SUM(H45/I45)*100-100</f>
        <v>6.122448979591837</v>
      </c>
      <c r="K45" s="112"/>
    </row>
    <row r="46" spans="1:15" ht="5.25" customHeight="1">
      <c r="A46" s="107"/>
      <c r="B46" s="102"/>
      <c r="C46" s="107"/>
      <c r="D46" s="107"/>
      <c r="E46" s="110"/>
      <c r="F46" s="110"/>
      <c r="G46" s="110"/>
      <c r="H46" s="109"/>
      <c r="I46" s="110"/>
      <c r="J46" s="111"/>
      <c r="K46" s="112"/>
      <c r="O46" s="91"/>
    </row>
    <row r="47" spans="1:11" ht="12.75">
      <c r="A47" s="102" t="s">
        <v>123</v>
      </c>
      <c r="B47" s="107"/>
      <c r="C47" s="107"/>
      <c r="D47" s="107"/>
      <c r="E47" s="110">
        <v>23</v>
      </c>
      <c r="F47" s="110">
        <v>212</v>
      </c>
      <c r="G47" s="110">
        <v>27</v>
      </c>
      <c r="H47" s="109">
        <f>SUM(E47:G47)</f>
        <v>262</v>
      </c>
      <c r="I47" s="110">
        <v>62</v>
      </c>
      <c r="J47" s="111">
        <f>SUM(H47/I47)*100-100</f>
        <v>322.5806451612903</v>
      </c>
      <c r="K47" s="112"/>
    </row>
    <row r="48" spans="1:12" ht="15" customHeight="1">
      <c r="A48" s="107" t="s">
        <v>58</v>
      </c>
      <c r="B48" s="102" t="s">
        <v>124</v>
      </c>
      <c r="C48" s="102"/>
      <c r="D48" s="107"/>
      <c r="E48" s="110">
        <v>3</v>
      </c>
      <c r="F48" s="110">
        <v>5</v>
      </c>
      <c r="G48" s="110">
        <v>7</v>
      </c>
      <c r="H48" s="109">
        <f>SUM(E48:G48)</f>
        <v>15</v>
      </c>
      <c r="I48" s="110">
        <v>10</v>
      </c>
      <c r="J48" s="111">
        <f>SUM(H48/I48)*100-100</f>
        <v>50</v>
      </c>
      <c r="K48" s="112"/>
      <c r="L48" s="91"/>
    </row>
    <row r="49" spans="1:12" ht="13.5">
      <c r="A49" s="102"/>
      <c r="B49" s="102" t="s">
        <v>125</v>
      </c>
      <c r="C49" s="102"/>
      <c r="D49" s="102"/>
      <c r="E49" s="110">
        <v>1</v>
      </c>
      <c r="F49" s="110">
        <v>5</v>
      </c>
      <c r="G49" s="110">
        <v>5</v>
      </c>
      <c r="H49" s="109">
        <f>SUM(E49:G49)</f>
        <v>11</v>
      </c>
      <c r="I49" s="110">
        <v>2</v>
      </c>
      <c r="J49" s="113" t="s">
        <v>150</v>
      </c>
      <c r="K49" s="112"/>
      <c r="L49" s="91"/>
    </row>
    <row r="50" spans="1:12" ht="13.5">
      <c r="A50" s="102"/>
      <c r="B50" s="102" t="s">
        <v>126</v>
      </c>
      <c r="C50" s="102"/>
      <c r="D50" s="102"/>
      <c r="E50" s="110">
        <v>8</v>
      </c>
      <c r="F50" s="110">
        <v>193</v>
      </c>
      <c r="G50" s="110">
        <v>8</v>
      </c>
      <c r="H50" s="109">
        <f>SUM(E50:G50)</f>
        <v>209</v>
      </c>
      <c r="I50" s="110">
        <v>24</v>
      </c>
      <c r="J50" s="113" t="s">
        <v>150</v>
      </c>
      <c r="K50" s="112"/>
      <c r="L50" s="91"/>
    </row>
    <row r="51" spans="1:14" ht="5.25" customHeight="1">
      <c r="A51" s="102"/>
      <c r="B51" s="102"/>
      <c r="C51" s="102"/>
      <c r="D51" s="102"/>
      <c r="E51" s="110"/>
      <c r="F51" s="110"/>
      <c r="G51" s="110"/>
      <c r="H51" s="109"/>
      <c r="I51" s="110"/>
      <c r="J51" s="111"/>
      <c r="K51" s="112"/>
      <c r="L51" s="91"/>
      <c r="M51" s="112"/>
      <c r="N51" s="112"/>
    </row>
    <row r="52" spans="1:12" ht="12.75">
      <c r="A52" s="102" t="s">
        <v>127</v>
      </c>
      <c r="B52" s="102"/>
      <c r="C52" s="102"/>
      <c r="D52" s="102"/>
      <c r="E52" s="110">
        <v>118</v>
      </c>
      <c r="F52" s="110">
        <v>197</v>
      </c>
      <c r="G52" s="110">
        <v>116</v>
      </c>
      <c r="H52" s="109">
        <f>SUM(E52:G52)</f>
        <v>431</v>
      </c>
      <c r="I52" s="110">
        <v>384</v>
      </c>
      <c r="J52" s="111">
        <f>SUM(H52/I52)*100-100</f>
        <v>12.239583333333329</v>
      </c>
      <c r="K52" s="112"/>
      <c r="L52" s="91"/>
    </row>
    <row r="53" spans="1:12" ht="15" customHeight="1">
      <c r="A53" s="102" t="s">
        <v>128</v>
      </c>
      <c r="B53" s="102"/>
      <c r="C53" s="102"/>
      <c r="D53" s="102"/>
      <c r="E53" s="110">
        <v>96</v>
      </c>
      <c r="F53" s="110">
        <v>172</v>
      </c>
      <c r="G53" s="110">
        <v>95</v>
      </c>
      <c r="H53" s="109">
        <f>SUM(E53:G53)</f>
        <v>363</v>
      </c>
      <c r="I53" s="110">
        <v>293</v>
      </c>
      <c r="J53" s="111">
        <f>SUM(H53/I53)*100-100</f>
        <v>23.89078498293516</v>
      </c>
      <c r="K53" s="112"/>
      <c r="L53" s="91"/>
    </row>
    <row r="54" spans="1:12" ht="12.75">
      <c r="A54" s="102"/>
      <c r="B54" s="118" t="s">
        <v>58</v>
      </c>
      <c r="C54" s="102" t="s">
        <v>129</v>
      </c>
      <c r="D54" s="118"/>
      <c r="E54" s="110">
        <v>82</v>
      </c>
      <c r="F54" s="110">
        <v>89</v>
      </c>
      <c r="G54" s="110">
        <v>85</v>
      </c>
      <c r="H54" s="109">
        <v>255</v>
      </c>
      <c r="I54" s="110">
        <v>253</v>
      </c>
      <c r="J54" s="111">
        <f>SUM(H54/I54)*100-100</f>
        <v>0.7905138339920939</v>
      </c>
      <c r="K54" s="112"/>
      <c r="L54" s="91"/>
    </row>
    <row r="55" spans="1:12" ht="12.75">
      <c r="A55" s="102"/>
      <c r="B55" s="107"/>
      <c r="C55" s="102" t="s">
        <v>130</v>
      </c>
      <c r="D55" s="102"/>
      <c r="E55" s="110">
        <v>9</v>
      </c>
      <c r="F55" s="110">
        <v>80</v>
      </c>
      <c r="G55" s="110">
        <v>5</v>
      </c>
      <c r="H55" s="109">
        <f>SUM(E55:G55)</f>
        <v>94</v>
      </c>
      <c r="I55" s="110">
        <v>21</v>
      </c>
      <c r="J55" s="111">
        <f>SUM(H55/I55)*100-100</f>
        <v>347.61904761904765</v>
      </c>
      <c r="K55" s="112"/>
      <c r="L55" s="91"/>
    </row>
    <row r="56" spans="1:12" ht="4.5" customHeight="1">
      <c r="A56" s="102"/>
      <c r="B56" s="107"/>
      <c r="C56" s="102"/>
      <c r="D56" s="102"/>
      <c r="E56" s="110"/>
      <c r="F56" s="110"/>
      <c r="G56" s="110"/>
      <c r="H56" s="109"/>
      <c r="I56" s="110"/>
      <c r="J56" s="111"/>
      <c r="K56" s="112"/>
      <c r="L56" s="91"/>
    </row>
    <row r="57" spans="1:12" ht="12.75">
      <c r="A57" s="102"/>
      <c r="B57" s="107" t="s">
        <v>131</v>
      </c>
      <c r="C57" s="102"/>
      <c r="D57" s="107"/>
      <c r="E57" s="110">
        <v>17</v>
      </c>
      <c r="F57" s="110">
        <v>21</v>
      </c>
      <c r="G57" s="110">
        <v>17</v>
      </c>
      <c r="H57" s="109">
        <f>SUM(E57:G57)</f>
        <v>55</v>
      </c>
      <c r="I57" s="110">
        <v>65</v>
      </c>
      <c r="J57" s="111">
        <f>SUM(H57/I57)*100-100</f>
        <v>-15.384615384615387</v>
      </c>
      <c r="K57" s="112"/>
      <c r="L57" s="91"/>
    </row>
    <row r="58" spans="1:14" ht="13.5">
      <c r="A58" s="102"/>
      <c r="B58" s="102" t="s">
        <v>58</v>
      </c>
      <c r="C58" s="102" t="s">
        <v>132</v>
      </c>
      <c r="D58" s="102"/>
      <c r="E58" s="110">
        <v>9</v>
      </c>
      <c r="F58" s="110">
        <v>12</v>
      </c>
      <c r="G58" s="110">
        <v>10</v>
      </c>
      <c r="H58" s="109">
        <v>30</v>
      </c>
      <c r="I58" s="110">
        <v>30</v>
      </c>
      <c r="J58" s="113" t="s">
        <v>150</v>
      </c>
      <c r="K58" s="112"/>
      <c r="L58" s="91"/>
      <c r="M58" s="91"/>
      <c r="N58" s="91"/>
    </row>
    <row r="59" spans="1:12" ht="3.75" customHeight="1">
      <c r="A59" s="102"/>
      <c r="B59" s="102"/>
      <c r="C59" s="102"/>
      <c r="D59" s="107"/>
      <c r="E59" s="110"/>
      <c r="F59" s="110"/>
      <c r="G59" s="110"/>
      <c r="H59" s="109"/>
      <c r="I59" s="110"/>
      <c r="J59" s="111"/>
      <c r="K59" s="112"/>
      <c r="L59" s="91"/>
    </row>
    <row r="60" spans="1:12" ht="12.75">
      <c r="A60" s="102" t="s">
        <v>133</v>
      </c>
      <c r="B60" s="107"/>
      <c r="C60" s="107"/>
      <c r="D60" s="107"/>
      <c r="E60" s="110">
        <v>201</v>
      </c>
      <c r="F60" s="110">
        <v>210</v>
      </c>
      <c r="G60" s="110">
        <v>189</v>
      </c>
      <c r="H60" s="109">
        <f>SUM(E60:G60)</f>
        <v>600</v>
      </c>
      <c r="I60" s="110">
        <v>552</v>
      </c>
      <c r="J60" s="111">
        <f aca="true" t="shared" si="4" ref="J60:J65">SUM(H60/I60)*100-100</f>
        <v>8.695652173913032</v>
      </c>
      <c r="K60" s="112"/>
      <c r="L60" s="91"/>
    </row>
    <row r="61" spans="1:12" ht="15" customHeight="1">
      <c r="A61" s="102" t="s">
        <v>58</v>
      </c>
      <c r="B61" s="102" t="s">
        <v>134</v>
      </c>
      <c r="C61" s="102"/>
      <c r="D61" s="102"/>
      <c r="E61" s="110">
        <v>30</v>
      </c>
      <c r="F61" s="110">
        <v>38</v>
      </c>
      <c r="G61" s="110">
        <v>19</v>
      </c>
      <c r="H61" s="109">
        <f>SUM(E61:G61)</f>
        <v>87</v>
      </c>
      <c r="I61" s="110">
        <v>56</v>
      </c>
      <c r="J61" s="111">
        <f t="shared" si="4"/>
        <v>55.35714285714286</v>
      </c>
      <c r="K61" s="112"/>
      <c r="L61" s="91"/>
    </row>
    <row r="62" spans="1:12" ht="12.75">
      <c r="A62" s="102"/>
      <c r="B62" s="102" t="s">
        <v>135</v>
      </c>
      <c r="C62" s="102"/>
      <c r="D62" s="107"/>
      <c r="E62" s="110">
        <v>70</v>
      </c>
      <c r="F62" s="110">
        <v>79</v>
      </c>
      <c r="G62" s="110">
        <v>82</v>
      </c>
      <c r="H62" s="109">
        <f>SUM(E62:G62)</f>
        <v>231</v>
      </c>
      <c r="I62" s="110">
        <v>151</v>
      </c>
      <c r="J62" s="111">
        <f t="shared" si="4"/>
        <v>52.980132450331126</v>
      </c>
      <c r="K62" s="112"/>
      <c r="L62" s="91"/>
    </row>
    <row r="63" spans="1:12" ht="12.75">
      <c r="A63" s="102"/>
      <c r="B63" s="102" t="s">
        <v>136</v>
      </c>
      <c r="C63" s="102"/>
      <c r="D63" s="102"/>
      <c r="E63" s="110">
        <v>10</v>
      </c>
      <c r="F63" s="110">
        <v>19</v>
      </c>
      <c r="G63" s="110">
        <v>10</v>
      </c>
      <c r="H63" s="109">
        <f>SUM(E63:G63)</f>
        <v>39</v>
      </c>
      <c r="I63" s="110">
        <v>104</v>
      </c>
      <c r="J63" s="111">
        <f t="shared" si="4"/>
        <v>-62.5</v>
      </c>
      <c r="K63" s="112"/>
      <c r="L63" s="91"/>
    </row>
    <row r="64" spans="1:12" ht="12.75">
      <c r="A64" s="102"/>
      <c r="B64" s="102" t="s">
        <v>137</v>
      </c>
      <c r="C64" s="102"/>
      <c r="D64" s="102"/>
      <c r="E64" s="110">
        <v>18</v>
      </c>
      <c r="F64" s="110">
        <v>17</v>
      </c>
      <c r="G64" s="110">
        <v>19</v>
      </c>
      <c r="H64" s="109">
        <v>53</v>
      </c>
      <c r="I64" s="110">
        <v>51</v>
      </c>
      <c r="J64" s="111">
        <f t="shared" si="4"/>
        <v>3.921568627450995</v>
      </c>
      <c r="K64" s="112"/>
      <c r="L64" s="91"/>
    </row>
    <row r="65" spans="1:12" ht="12.75">
      <c r="A65" s="102"/>
      <c r="B65" s="102" t="s">
        <v>138</v>
      </c>
      <c r="C65" s="102"/>
      <c r="D65" s="102"/>
      <c r="E65" s="110">
        <v>4</v>
      </c>
      <c r="F65" s="110">
        <v>5</v>
      </c>
      <c r="G65" s="110">
        <v>4</v>
      </c>
      <c r="H65" s="109">
        <v>14</v>
      </c>
      <c r="I65" s="110">
        <v>42</v>
      </c>
      <c r="J65" s="111">
        <f t="shared" si="4"/>
        <v>-66.66666666666667</v>
      </c>
      <c r="K65" s="112"/>
      <c r="L65" s="91"/>
    </row>
    <row r="66" spans="1:12" ht="6.75" customHeight="1">
      <c r="A66" s="102"/>
      <c r="B66" s="107"/>
      <c r="C66" s="107"/>
      <c r="D66" s="102"/>
      <c r="E66" s="110"/>
      <c r="F66" s="110"/>
      <c r="G66" s="110"/>
      <c r="H66" s="109"/>
      <c r="I66" s="110"/>
      <c r="J66" s="111"/>
      <c r="K66" s="112"/>
      <c r="L66" s="91"/>
    </row>
    <row r="67" spans="1:14" ht="12.75">
      <c r="A67" s="119" t="s">
        <v>139</v>
      </c>
      <c r="B67" s="102"/>
      <c r="C67" s="102"/>
      <c r="D67" s="102"/>
      <c r="E67" s="110">
        <v>11</v>
      </c>
      <c r="F67" s="110">
        <v>36</v>
      </c>
      <c r="G67" s="110">
        <v>11</v>
      </c>
      <c r="H67" s="109">
        <f>SUM(E67:G67)</f>
        <v>58</v>
      </c>
      <c r="I67" s="110">
        <v>22</v>
      </c>
      <c r="J67" s="111">
        <f>SUM(H67/I67)*100-100</f>
        <v>163.63636363636363</v>
      </c>
      <c r="K67" s="112"/>
      <c r="L67" s="91"/>
      <c r="M67" s="91"/>
      <c r="N67" s="91"/>
    </row>
    <row r="68" spans="1:12" ht="15" customHeight="1">
      <c r="A68" s="102" t="s">
        <v>58</v>
      </c>
      <c r="B68" s="102" t="s">
        <v>140</v>
      </c>
      <c r="C68" s="102"/>
      <c r="D68" s="107"/>
      <c r="E68" s="110">
        <v>9</v>
      </c>
      <c r="F68" s="110">
        <v>35</v>
      </c>
      <c r="G68" s="110">
        <v>10</v>
      </c>
      <c r="H68" s="109">
        <f>SUM(E68:G68)</f>
        <v>54</v>
      </c>
      <c r="I68" s="110">
        <v>19</v>
      </c>
      <c r="J68" s="111">
        <f>SUM(H68/I68)*100-100</f>
        <v>184.21052631578948</v>
      </c>
      <c r="K68" s="112"/>
      <c r="L68" s="91"/>
    </row>
    <row r="69" spans="1:12" ht="6" customHeight="1">
      <c r="A69" s="102"/>
      <c r="B69" s="102"/>
      <c r="C69" s="102"/>
      <c r="D69" s="102"/>
      <c r="E69" s="110"/>
      <c r="F69" s="110"/>
      <c r="G69" s="110"/>
      <c r="H69" s="109"/>
      <c r="I69" s="110"/>
      <c r="J69" s="111"/>
      <c r="K69" s="112"/>
      <c r="L69" s="91"/>
    </row>
    <row r="70" spans="1:12" ht="12.75">
      <c r="A70" s="107" t="s">
        <v>141</v>
      </c>
      <c r="B70" s="102"/>
      <c r="C70" s="102"/>
      <c r="D70" s="102"/>
      <c r="E70" s="110"/>
      <c r="F70" s="110"/>
      <c r="G70" s="110"/>
      <c r="H70" s="109"/>
      <c r="I70" s="110"/>
      <c r="J70" s="111"/>
      <c r="K70" s="112"/>
      <c r="L70" s="91"/>
    </row>
    <row r="71" spans="1:12" ht="12.75">
      <c r="A71" s="107" t="s">
        <v>142</v>
      </c>
      <c r="B71" s="107"/>
      <c r="C71" s="107"/>
      <c r="D71" s="107"/>
      <c r="E71" s="110">
        <v>1</v>
      </c>
      <c r="F71" s="110">
        <v>1</v>
      </c>
      <c r="G71" s="110">
        <v>1</v>
      </c>
      <c r="H71" s="109">
        <f>SUM(E71:G71)</f>
        <v>3</v>
      </c>
      <c r="I71" s="110">
        <v>1</v>
      </c>
      <c r="J71" s="111">
        <f>SUM(H71/I71)*100-100</f>
        <v>200</v>
      </c>
      <c r="K71" s="112"/>
      <c r="L71" s="91"/>
    </row>
    <row r="72" spans="1:12" ht="12.75">
      <c r="A72" s="107"/>
      <c r="B72" s="102"/>
      <c r="C72" s="107"/>
      <c r="D72" s="107"/>
      <c r="E72" s="110"/>
      <c r="F72" s="110"/>
      <c r="G72" s="110"/>
      <c r="H72" s="109"/>
      <c r="I72" s="110"/>
      <c r="J72" s="120"/>
      <c r="K72" s="112"/>
      <c r="L72" s="91"/>
    </row>
    <row r="73" spans="1:12" ht="12.75">
      <c r="A73" s="121"/>
      <c r="B73" s="122"/>
      <c r="C73" s="94" t="s">
        <v>76</v>
      </c>
      <c r="D73" s="94"/>
      <c r="E73" s="123">
        <v>1374</v>
      </c>
      <c r="F73" s="123">
        <v>1728</v>
      </c>
      <c r="G73" s="124">
        <v>1380</v>
      </c>
      <c r="H73" s="124">
        <v>4482</v>
      </c>
      <c r="I73" s="124">
        <v>3980</v>
      </c>
      <c r="J73" s="125">
        <f>SUM(H73/I73)*100-100</f>
        <v>12.613065326633148</v>
      </c>
      <c r="K73" s="112"/>
      <c r="L73" s="91"/>
    </row>
    <row r="74" spans="1:12" ht="16.5" customHeight="1">
      <c r="A74" s="121" t="s">
        <v>143</v>
      </c>
      <c r="B74" s="119"/>
      <c r="C74" s="119"/>
      <c r="D74" s="102"/>
      <c r="E74" s="109"/>
      <c r="F74" s="109"/>
      <c r="G74" s="109"/>
      <c r="H74" s="109"/>
      <c r="I74" s="109"/>
      <c r="J74" s="109"/>
      <c r="K74" s="90"/>
      <c r="L74" s="91"/>
    </row>
    <row r="75" spans="1:12" ht="12.75">
      <c r="A75" s="102"/>
      <c r="B75" s="102"/>
      <c r="C75" s="102"/>
      <c r="D75" s="102"/>
      <c r="E75" s="109"/>
      <c r="F75" s="109"/>
      <c r="G75" s="109"/>
      <c r="H75" s="109"/>
      <c r="I75" s="109"/>
      <c r="J75" s="109"/>
      <c r="K75" s="90"/>
      <c r="L75" s="91"/>
    </row>
    <row r="76" spans="1:12" ht="12.75">
      <c r="A76" s="126">
        <v>2</v>
      </c>
      <c r="B76" s="102"/>
      <c r="C76" s="102"/>
      <c r="D76" s="102"/>
      <c r="E76" s="109"/>
      <c r="F76" s="109"/>
      <c r="G76" s="109"/>
      <c r="H76" s="109"/>
      <c r="I76" s="109"/>
      <c r="J76" s="102"/>
      <c r="K76" s="90"/>
      <c r="L76" s="91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90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90"/>
    </row>
    <row r="79" spans="1:11" ht="12.75">
      <c r="A79" s="102"/>
      <c r="B79" s="102"/>
      <c r="C79" s="102"/>
      <c r="D79" s="102"/>
      <c r="E79" s="109">
        <f>+E8+E47+E52+E60+E67+E71</f>
        <v>1375</v>
      </c>
      <c r="F79" s="109">
        <f>+F8+F47+F52+F60+F67+F71</f>
        <v>1728</v>
      </c>
      <c r="G79" s="109">
        <f>+G8+G47+G52+G60+G67+G71</f>
        <v>1381</v>
      </c>
      <c r="H79" s="109">
        <f>+H8+H47+H52+H60+H67+H71</f>
        <v>4483</v>
      </c>
      <c r="I79" s="109">
        <f>+I8+I47+I52+I60+I67+I71</f>
        <v>3980</v>
      </c>
      <c r="J79" s="102"/>
      <c r="K79" s="90"/>
    </row>
    <row r="80" spans="1:11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90"/>
    </row>
    <row r="81" spans="1:11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90"/>
    </row>
    <row r="82" spans="1:10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</row>
    <row r="92" spans="1:10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</row>
    <row r="93" spans="1:10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</row>
    <row r="95" spans="1:10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</row>
    <row r="96" spans="1:10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0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1:10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1:10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1:10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10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10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1:10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1:10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1:10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1:10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spans="1:10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spans="1:10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10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1:10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10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spans="1:10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spans="1:10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0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  <row r="128" spans="1:10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0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0" spans="1:10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</row>
    <row r="131" spans="1:10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</row>
    <row r="132" spans="1:10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1:10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0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spans="1:10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0" ht="12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0" ht="12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spans="1:10" ht="12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spans="1:10" ht="12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</row>
    <row r="141" spans="1:10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12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0" ht="12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0" ht="12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1:10" ht="12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spans="1:10" ht="12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spans="1:10" ht="12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</row>
    <row r="148" spans="1:10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</row>
    <row r="149" spans="1:10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spans="1:10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</row>
    <row r="151" spans="1:10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</row>
    <row r="152" spans="1:10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spans="1:10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spans="1:10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0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</row>
    <row r="157" spans="1:10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</row>
    <row r="158" spans="1:10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</row>
    <row r="159" spans="1:10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</row>
    <row r="160" spans="1:10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</row>
    <row r="161" spans="1:10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</row>
    <row r="162" spans="1:10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</row>
    <row r="163" spans="1:10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</row>
    <row r="164" spans="1:10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spans="1:10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</row>
    <row r="168" spans="1:10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</row>
    <row r="169" spans="1:10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0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spans="1:10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spans="1:10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</row>
    <row r="173" spans="1:10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</row>
    <row r="174" spans="1:10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spans="1:10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</row>
    <row r="176" spans="1:10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spans="1:10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spans="1:10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79" spans="1:10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spans="1:10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</row>
    <row r="181" spans="1:10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</row>
    <row r="182" spans="1:10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</row>
    <row r="183" spans="1:10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spans="1:10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</row>
    <row r="185" spans="1:10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</row>
    <row r="186" spans="1:10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spans="1:10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spans="1:10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</row>
    <row r="189" spans="1:10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</row>
    <row r="190" spans="1:10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</row>
    <row r="191" spans="1:10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0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0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spans="1:10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spans="1:10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spans="1:10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spans="1:10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</row>
    <row r="198" spans="1:10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</row>
    <row r="199" spans="1:10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</row>
    <row r="200" spans="1:10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</row>
    <row r="201" spans="1:10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</row>
    <row r="202" spans="1:10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</row>
    <row r="204" spans="1:10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</row>
    <row r="205" spans="1:10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</row>
    <row r="206" spans="1:10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</row>
    <row r="207" spans="1:10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</row>
    <row r="208" spans="1:10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</row>
    <row r="209" spans="1:10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</row>
    <row r="210" spans="1:10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</row>
    <row r="211" spans="1:10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</row>
    <row r="212" spans="1:10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dcterms:created xsi:type="dcterms:W3CDTF">2007-04-17T09:52:30Z</dcterms:created>
  <dcterms:modified xsi:type="dcterms:W3CDTF">2008-06-02T06:35:56Z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