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2" i="9" l="1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8" i="10"/>
  <c r="G37" i="10"/>
  <c r="G36" i="10"/>
  <c r="G35" i="10"/>
  <c r="G34" i="10"/>
  <c r="G33" i="10"/>
  <c r="G30" i="10"/>
  <c r="G29" i="10"/>
  <c r="G28" i="10"/>
  <c r="G27" i="10"/>
  <c r="G39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31" i="10" l="1"/>
  <c r="G43" i="10"/>
  <c r="G12" i="10"/>
</calcChain>
</file>

<file path=xl/sharedStrings.xml><?xml version="1.0" encoding="utf-8"?>
<sst xmlns="http://schemas.openxmlformats.org/spreadsheetml/2006/main" count="226" uniqueCount="187">
  <si>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</si>
  <si>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</si>
  <si>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</si>
  <si>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</si>
  <si>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</si>
  <si>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</si>
  <si>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</si>
  <si>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</si>
  <si>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</si>
  <si>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</si>
  <si>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</si>
  <si>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</si>
  <si>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</si>
  <si>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</si>
  <si>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</si>
  <si>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</si>
  <si>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</si>
  <si>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</si>
  <si>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</si>
  <si>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</si>
  <si>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</si>
  <si>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</si>
  <si>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</si>
  <si>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</si>
  <si>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</si>
  <si>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</si>
  <si>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</si>
  <si>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</si>
  <si>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</si>
  <si>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</si>
  <si>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</si>
  <si>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</si>
  <si>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</si>
  <si>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</si>
  <si>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</si>
  <si>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</si>
  <si>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</si>
  <si>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</si>
  <si>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</si>
  <si>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</si>
  <si>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</si>
  <si>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</si>
  <si>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</si>
  <si>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</si>
  <si>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</si>
  <si>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</si>
  <si>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</si>
  <si>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</si>
  <si>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</si>
  <si>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</si>
  <si>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</si>
  <si>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</si>
  <si>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</si>
  <si>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</si>
  <si>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</si>
  <si>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</si>
  <si>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</si>
  <si>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</si>
  <si>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</si>
  <si>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</si>
  <si>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</si>
  <si>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</si>
  <si>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</si>
  <si>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</si>
  <si>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</si>
  <si>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</si>
  <si>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</si>
  <si>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</si>
  <si>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</si>
  <si>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</si>
  <si>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</si>
  <si>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</si>
  <si>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</si>
  <si>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</si>
  <si>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</si>
  <si>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</si>
  <si>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</si>
  <si>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</si>
  <si>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</si>
  <si>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</si>
  <si>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</si>
  <si>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</si>
  <si>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</si>
  <si>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</si>
  <si>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</si>
  <si>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</si>
  <si>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</si>
  <si>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</si>
  <si>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</si>
  <si>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</si>
  <si>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</si>
  <si>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</si>
  <si>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</si>
  <si>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</si>
  <si>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</si>
  <si>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</si>
  <si>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</si>
  <si>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</si>
  <si>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</si>
  <si>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</si>
  <si>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</si>
  <si>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</si>
  <si>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</si>
  <si>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</si>
  <si>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</si>
  <si>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</si>
  <si>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</si>
  <si>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</si>
  <si>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</si>
  <si>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</si>
  <si>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</si>
  <si>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</si>
  <si>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</si>
  <si>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</si>
  <si>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</si>
  <si>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</si>
  <si>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</si>
  <si>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</si>
  <si>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</si>
  <si>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</si>
  <si>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</si>
  <si>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</si>
  <si>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</si>
  <si>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</si>
  <si>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</si>
  <si>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</si>
  <si>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</si>
  <si>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</si>
  <si>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</si>
  <si>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</si>
  <si>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</si>
  <si>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</si>
  <si>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</si>
  <si>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</si>
  <si>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</si>
  <si>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</si>
  <si>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</si>
  <si>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</si>
  <si>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</si>
  <si>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</si>
  <si>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</si>
  <si>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</si>
  <si>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</si>
  <si>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</si>
  <si>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</si>
  <si>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</si>
  <si>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</si>
  <si>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</si>
  <si>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</si>
  <si>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</si>
  <si>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</si>
  <si>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</si>
  <si>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</si>
  <si>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</si>
  <si>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</si>
  <si>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</si>
  <si>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</si>
  <si>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</si>
  <si>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</si>
  <si>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</si>
  <si>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</si>
  <si>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</si>
  <si>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</si>
  <si>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</si>
  <si>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</si>
  <si>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</si>
  <si>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2/14 SH</t>
  </si>
  <si>
    <t>2. Quartal 2014</t>
  </si>
  <si>
    <t xml:space="preserve">© Statistisches Amt für Hamburg und Schleswig-Holstein, Hamburg 2019  
Auszugsweise Vervielfältigung und Verbreitung mit Quellenangabe gestattet.        </t>
  </si>
  <si>
    <t>Januar - Juni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</si>
  <si>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</si>
  <si>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</si>
  <si>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</si>
  <si>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</si>
  <si>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</si>
  <si>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Schleswig-Holstein 2012 bis 2014 im Monatsvergleich</t>
  </si>
  <si>
    <t>Januar - Juni 2014</t>
  </si>
  <si>
    <t>Verein.Staaten (USA)</t>
  </si>
  <si>
    <t>Frankreich</t>
  </si>
  <si>
    <t>Vereinigt.Königreich</t>
  </si>
  <si>
    <t>China, Volksrepublik</t>
  </si>
  <si>
    <t>Korea, Republik</t>
  </si>
  <si>
    <t>Russische Föderation</t>
  </si>
  <si>
    <t>2. Ausfuhr des Landes Schleswig-Holstein in den Jahren 2012 bis 2014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</si>
  <si>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</si>
  <si>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</si>
  <si>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19.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</si>
</sst>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1543.948502</c:v>
                </c:pt>
                <c:pt idx="1">
                  <c:v>1603.963321</c:v>
                </c:pt>
                <c:pt idx="2">
                  <c:v>1571.4496670000001</c:v>
                </c:pt>
                <c:pt idx="3">
                  <c:v>1652.2487100000001</c:v>
                </c:pt>
                <c:pt idx="4">
                  <c:v>1581.874536</c:v>
                </c:pt>
                <c:pt idx="5">
                  <c:v>1461.4522219999999</c:v>
                </c:pt>
                <c:pt idx="6">
                  <c:v>1659.1775729999999</c:v>
                </c:pt>
                <c:pt idx="7">
                  <c:v>1548.1533380000001</c:v>
                </c:pt>
                <c:pt idx="8">
                  <c:v>1590.4518599999999</c:v>
                </c:pt>
                <c:pt idx="9">
                  <c:v>1744.210169</c:v>
                </c:pt>
                <c:pt idx="10">
                  <c:v>1523.2251650000001</c:v>
                </c:pt>
                <c:pt idx="11">
                  <c:v>1493.689922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1364.0933540000001</c:v>
                </c:pt>
                <c:pt idx="1">
                  <c:v>1417.2305610000001</c:v>
                </c:pt>
                <c:pt idx="2">
                  <c:v>1632.0399669999999</c:v>
                </c:pt>
                <c:pt idx="3">
                  <c:v>1585.6226489999999</c:v>
                </c:pt>
                <c:pt idx="4">
                  <c:v>1606.7078039999999</c:v>
                </c:pt>
                <c:pt idx="5">
                  <c:v>1659.2068650000001</c:v>
                </c:pt>
                <c:pt idx="6">
                  <c:v>1628.598538</c:v>
                </c:pt>
                <c:pt idx="7">
                  <c:v>1633.0934930000001</c:v>
                </c:pt>
                <c:pt idx="8">
                  <c:v>1456.9730569999999</c:v>
                </c:pt>
                <c:pt idx="9">
                  <c:v>1594.5664260000001</c:v>
                </c:pt>
                <c:pt idx="10">
                  <c:v>1776.7949960000001</c:v>
                </c:pt>
                <c:pt idx="11">
                  <c:v>1469.6941179999999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07488"/>
        <c:axId val="68100864"/>
      </c:lineChart>
      <c:catAx>
        <c:axId val="678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100864"/>
        <c:crosses val="autoZero"/>
        <c:auto val="1"/>
        <c:lblAlgn val="ctr"/>
        <c:lblOffset val="100"/>
        <c:noMultiLvlLbl val="0"/>
      </c:catAx>
      <c:valAx>
        <c:axId val="681008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807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Niederlande</c:v>
                </c:pt>
                <c:pt idx="2">
                  <c:v>Verein.Staaten (USA)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Schweden</c:v>
                </c:pt>
                <c:pt idx="11">
                  <c:v>Schweiz</c:v>
                </c:pt>
                <c:pt idx="12">
                  <c:v>Spanien</c:v>
                </c:pt>
                <c:pt idx="13">
                  <c:v>Korea, Republik</c:v>
                </c:pt>
                <c:pt idx="14">
                  <c:v>Russische Föderation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750.83602800000006</c:v>
                </c:pt>
                <c:pt idx="1">
                  <c:v>748.07104300000003</c:v>
                </c:pt>
                <c:pt idx="2">
                  <c:v>705.72986500000002</c:v>
                </c:pt>
                <c:pt idx="3">
                  <c:v>600.086949</c:v>
                </c:pt>
                <c:pt idx="4">
                  <c:v>593.91522399999997</c:v>
                </c:pt>
                <c:pt idx="5">
                  <c:v>526.44082300000002</c:v>
                </c:pt>
                <c:pt idx="6">
                  <c:v>490.24978599999997</c:v>
                </c:pt>
                <c:pt idx="7">
                  <c:v>420.615543</c:v>
                </c:pt>
                <c:pt idx="8">
                  <c:v>365.42039699999998</c:v>
                </c:pt>
                <c:pt idx="9">
                  <c:v>304.57185900000002</c:v>
                </c:pt>
                <c:pt idx="10">
                  <c:v>279.45743700000003</c:v>
                </c:pt>
                <c:pt idx="11">
                  <c:v>244.64685</c:v>
                </c:pt>
                <c:pt idx="12">
                  <c:v>241.42439100000001</c:v>
                </c:pt>
                <c:pt idx="13">
                  <c:v>235.52105499999999</c:v>
                </c:pt>
                <c:pt idx="14">
                  <c:v>211.21770100000001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Niederlande</c:v>
                </c:pt>
                <c:pt idx="2">
                  <c:v>Verein.Staaten (USA)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Schweden</c:v>
                </c:pt>
                <c:pt idx="11">
                  <c:v>Schweiz</c:v>
                </c:pt>
                <c:pt idx="12">
                  <c:v>Spanien</c:v>
                </c:pt>
                <c:pt idx="13">
                  <c:v>Korea, Republik</c:v>
                </c:pt>
                <c:pt idx="14">
                  <c:v>Russische Föderation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699.88976100000002</c:v>
                </c:pt>
                <c:pt idx="1">
                  <c:v>682.65671099999997</c:v>
                </c:pt>
                <c:pt idx="2">
                  <c:v>692.90615600000001</c:v>
                </c:pt>
                <c:pt idx="3">
                  <c:v>571.08042699999999</c:v>
                </c:pt>
                <c:pt idx="4">
                  <c:v>557.281294</c:v>
                </c:pt>
                <c:pt idx="5">
                  <c:v>529.80669599999999</c:v>
                </c:pt>
                <c:pt idx="6">
                  <c:v>462.82776799999999</c:v>
                </c:pt>
                <c:pt idx="7">
                  <c:v>422.27915999999999</c:v>
                </c:pt>
                <c:pt idx="8">
                  <c:v>311.749641</c:v>
                </c:pt>
                <c:pt idx="9">
                  <c:v>303.606131</c:v>
                </c:pt>
                <c:pt idx="10">
                  <c:v>279.291853</c:v>
                </c:pt>
                <c:pt idx="11">
                  <c:v>246.807512</c:v>
                </c:pt>
                <c:pt idx="12">
                  <c:v>224.093886</c:v>
                </c:pt>
                <c:pt idx="13">
                  <c:v>208.11355900000001</c:v>
                </c:pt>
                <c:pt idx="14">
                  <c:v>288.17642699999999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93664"/>
        <c:axId val="69039616"/>
      </c:barChart>
      <c:catAx>
        <c:axId val="68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39616"/>
        <c:crosses val="autoZero"/>
        <c:auto val="1"/>
        <c:lblAlgn val="ctr"/>
        <c:lblOffset val="100"/>
        <c:noMultiLvlLbl val="0"/>
      </c:catAx>
      <c:valAx>
        <c:axId val="690396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819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186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10" t="s">
        <v>0</v>
      </c>
      <c r="B2" s="110"/>
      <c r="C2" s="110"/>
      <c r="D2" s="110"/>
      <c r="E2" s="110"/>
      <c r="F2" s="110"/>
      <c r="G2" s="110"/>
    </row>
    <row r="3" spans="1:7" s="51" customFormat="1" x14ac:dyDescent="0.2"/>
    <row r="4" spans="1:7" s="51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51" customFormat="1" x14ac:dyDescent="0.2">
      <c r="A5" s="108"/>
      <c r="B5" s="108"/>
      <c r="C5" s="108"/>
      <c r="D5" s="108"/>
      <c r="E5" s="108"/>
      <c r="F5" s="108"/>
      <c r="G5" s="108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3" t="s">
        <v>115</v>
      </c>
      <c r="B8" s="107"/>
      <c r="C8" s="107"/>
      <c r="D8" s="107"/>
      <c r="E8" s="107"/>
      <c r="F8" s="107"/>
      <c r="G8" s="107"/>
    </row>
    <row r="9" spans="1:7" s="51" customFormat="1" x14ac:dyDescent="0.2">
      <c r="A9" s="107" t="s">
        <v>4</v>
      </c>
      <c r="B9" s="107"/>
      <c r="C9" s="107"/>
      <c r="D9" s="107"/>
      <c r="E9" s="107"/>
      <c r="F9" s="107"/>
      <c r="G9" s="107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51" customFormat="1" x14ac:dyDescent="0.2">
      <c r="A12" s="107" t="s">
        <v>3</v>
      </c>
      <c r="B12" s="107"/>
      <c r="C12" s="107"/>
      <c r="D12" s="107"/>
      <c r="E12" s="107"/>
      <c r="F12" s="107"/>
      <c r="G12" s="107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3" t="s">
        <v>117</v>
      </c>
      <c r="B15" s="107"/>
      <c r="C15" s="107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5" t="s">
        <v>154</v>
      </c>
      <c r="B17" s="107"/>
      <c r="C17" s="107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6" t="s">
        <v>161</v>
      </c>
      <c r="C18" s="107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4" t="s">
        <v>155</v>
      </c>
      <c r="C19" s="114"/>
      <c r="D19" s="114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3" t="s">
        <v>146</v>
      </c>
      <c r="B21" s="107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07" t="s">
        <v>138</v>
      </c>
      <c r="C23" s="107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07" t="s">
        <v>140</v>
      </c>
      <c r="C24" s="107"/>
      <c r="D24" s="78"/>
      <c r="E24" s="78"/>
      <c r="F24" s="78"/>
      <c r="G24" s="78"/>
    </row>
    <row r="25" spans="1:7" s="51" customFormat="1" ht="12.75" customHeight="1" x14ac:dyDescent="0.2">
      <c r="A25" s="78"/>
      <c r="B25" s="107"/>
      <c r="C25" s="107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09" t="s">
        <v>168</v>
      </c>
      <c r="B29" s="107"/>
      <c r="C29" s="107"/>
      <c r="D29" s="107"/>
      <c r="E29" s="107"/>
      <c r="F29" s="107"/>
      <c r="G29" s="107"/>
    </row>
    <row r="30" spans="1:7" s="51" customFormat="1" ht="41.85" customHeight="1" x14ac:dyDescent="0.2">
      <c r="A30" s="107" t="s">
        <v>153</v>
      </c>
      <c r="B30" s="107"/>
      <c r="C30" s="107"/>
      <c r="D30" s="107"/>
      <c r="E30" s="107"/>
      <c r="F30" s="107"/>
      <c r="G30" s="107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08" t="s">
        <v>149</v>
      </c>
      <c r="B41" s="108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41:B4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102</v>
      </c>
      <c r="C4" s="88" t="s">
        <v>103</v>
      </c>
      <c r="D4" s="88" t="s">
        <v>104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222.81098900000001</v>
      </c>
      <c r="C8" s="89">
        <v>194.252444</v>
      </c>
      <c r="D8" s="89">
        <v>203.82663299999999</v>
      </c>
      <c r="E8" s="89">
        <v>1243.1597400000001</v>
      </c>
      <c r="F8" s="89">
        <v>1141.153503</v>
      </c>
      <c r="G8" s="90">
        <f>IF(AND(F8&gt;0,E8&gt;0),(E8/F8%)-100,"x  ")</f>
        <v>8.9388707769668088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2.8621810000000001</v>
      </c>
      <c r="C10" s="89">
        <v>1.7995110000000001</v>
      </c>
      <c r="D10" s="89">
        <v>2.3329119999999999</v>
      </c>
      <c r="E10" s="89">
        <v>14.068025</v>
      </c>
      <c r="F10" s="89">
        <v>11.492549</v>
      </c>
      <c r="G10" s="90">
        <f>IF(AND(F10&gt;0,E10&gt;0),(E10/F10%)-100,"x  ")</f>
        <v>22.409963185712755</v>
      </c>
    </row>
    <row r="11" spans="1:7" s="9" customFormat="1" ht="12" x14ac:dyDescent="0.2">
      <c r="A11" s="38" t="s">
        <v>25</v>
      </c>
      <c r="B11" s="89">
        <v>94.424982</v>
      </c>
      <c r="C11" s="89">
        <v>93.506393000000003</v>
      </c>
      <c r="D11" s="89">
        <v>105.781462</v>
      </c>
      <c r="E11" s="89">
        <v>597.68975899999998</v>
      </c>
      <c r="F11" s="89">
        <v>528.03495999999996</v>
      </c>
      <c r="G11" s="90">
        <f>IF(AND(F11&gt;0,E11&gt;0),(E11/F11%)-100,"x  ")</f>
        <v>13.191323354802122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26.767855000000001</v>
      </c>
      <c r="C13" s="89">
        <v>28.153593000000001</v>
      </c>
      <c r="D13" s="89">
        <v>23.675180000000001</v>
      </c>
      <c r="E13" s="89">
        <v>166.278235</v>
      </c>
      <c r="F13" s="89">
        <v>139.10714899999999</v>
      </c>
      <c r="G13" s="90">
        <f>IF(AND(F13&gt;0,E13&gt;0),(E13/F13%)-100,"x  ")</f>
        <v>19.532487147731004</v>
      </c>
    </row>
    <row r="14" spans="1:7" s="9" customFormat="1" ht="12" x14ac:dyDescent="0.2">
      <c r="A14" s="39" t="s">
        <v>118</v>
      </c>
      <c r="B14" s="89">
        <v>32.054195</v>
      </c>
      <c r="C14" s="89">
        <v>35.401910000000001</v>
      </c>
      <c r="D14" s="89">
        <v>44.207701999999998</v>
      </c>
      <c r="E14" s="89">
        <v>205.17937699999999</v>
      </c>
      <c r="F14" s="89">
        <v>181.59235699999999</v>
      </c>
      <c r="G14" s="90">
        <f>IF(AND(F14&gt;0,E14&gt;0),(E14/F14%)-100,"x  ")</f>
        <v>12.98899380440335</v>
      </c>
    </row>
    <row r="15" spans="1:7" s="9" customFormat="1" ht="12" x14ac:dyDescent="0.2">
      <c r="A15" s="38" t="s">
        <v>26</v>
      </c>
      <c r="B15" s="89">
        <v>112.91861</v>
      </c>
      <c r="C15" s="89">
        <v>89.428274000000002</v>
      </c>
      <c r="D15" s="89">
        <v>85.827453000000006</v>
      </c>
      <c r="E15" s="89">
        <v>568.05280000000005</v>
      </c>
      <c r="F15" s="89">
        <v>554.37078899999995</v>
      </c>
      <c r="G15" s="90">
        <f>IF(AND(F15&gt;0,E15&gt;0),(E15/F15%)-100,"x  ")</f>
        <v>2.4680252407743808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3.238146</v>
      </c>
      <c r="C17" s="89">
        <v>2.7365620000000002</v>
      </c>
      <c r="D17" s="89">
        <v>1.075399</v>
      </c>
      <c r="E17" s="89">
        <v>28.551537</v>
      </c>
      <c r="F17" s="89">
        <v>55.175217000000004</v>
      </c>
      <c r="G17" s="90">
        <f>IF(AND(F17&gt;0,E17&gt;0),(E17/F17%)-100,"x  ")</f>
        <v>-48.252968357152085</v>
      </c>
    </row>
    <row r="18" spans="1:7" s="9" customFormat="1" ht="12" x14ac:dyDescent="0.2">
      <c r="A18" s="41" t="s">
        <v>120</v>
      </c>
      <c r="B18" s="89">
        <v>11.450437000000001</v>
      </c>
      <c r="C18" s="89">
        <v>6.674531</v>
      </c>
      <c r="D18" s="89">
        <v>2.2925580000000001</v>
      </c>
      <c r="E18" s="89">
        <v>40.397812999999999</v>
      </c>
      <c r="F18" s="89">
        <v>52.488207000000003</v>
      </c>
      <c r="G18" s="90">
        <f>IF(AND(F18&gt;0,E18&gt;0),(E18/F18%)-100,"x  ")</f>
        <v>-23.03449611071683</v>
      </c>
    </row>
    <row r="19" spans="1:7" s="9" customFormat="1" ht="12" x14ac:dyDescent="0.2">
      <c r="A19" s="41" t="s">
        <v>121</v>
      </c>
      <c r="B19" s="89">
        <v>13.035076</v>
      </c>
      <c r="C19" s="89">
        <v>12.907422</v>
      </c>
      <c r="D19" s="89">
        <v>12.883095000000001</v>
      </c>
      <c r="E19" s="89">
        <v>75.284335999999996</v>
      </c>
      <c r="F19" s="89">
        <v>65.835616999999999</v>
      </c>
      <c r="G19" s="90">
        <f>IF(AND(F19&gt;0,E19&gt;0),(E19/F19%)-100,"x  ")</f>
        <v>14.351986706526944</v>
      </c>
    </row>
    <row r="20" spans="1:7" s="9" customFormat="1" ht="12" x14ac:dyDescent="0.2">
      <c r="A20" s="42" t="s">
        <v>27</v>
      </c>
      <c r="B20" s="89">
        <v>12.605216</v>
      </c>
      <c r="C20" s="89">
        <v>9.5182660000000006</v>
      </c>
      <c r="D20" s="89">
        <v>9.8848059999999993</v>
      </c>
      <c r="E20" s="89">
        <v>63.349156000000001</v>
      </c>
      <c r="F20" s="89">
        <v>47.255204999999997</v>
      </c>
      <c r="G20" s="90">
        <f>IF(AND(F20&gt;0,E20&gt;0),(E20/F20%)-100,"x  ")</f>
        <v>34.057520224491697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1341.0412269999999</v>
      </c>
      <c r="C22" s="89">
        <v>1251.576656</v>
      </c>
      <c r="D22" s="89">
        <v>1422.379316</v>
      </c>
      <c r="E22" s="89">
        <v>8004.3289629999999</v>
      </c>
      <c r="F22" s="89">
        <v>8124.4701009999999</v>
      </c>
      <c r="G22" s="90">
        <f>IF(AND(F22&gt;0,E22&gt;0),(E22/F22%)-100,"x  ")</f>
        <v>-1.478756602048577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9.4141530000000007</v>
      </c>
      <c r="C24" s="89">
        <v>9.2541100000000007</v>
      </c>
      <c r="D24" s="89">
        <v>8.9640140000000006</v>
      </c>
      <c r="E24" s="89">
        <v>56.254961999999999</v>
      </c>
      <c r="F24" s="89">
        <v>52.897139000000003</v>
      </c>
      <c r="G24" s="90">
        <f>IF(AND(F24&gt;0,E24&gt;0),(E24/F24%)-100,"x  ")</f>
        <v>6.3478348044494339</v>
      </c>
    </row>
    <row r="25" spans="1:7" s="9" customFormat="1" ht="12" x14ac:dyDescent="0.2">
      <c r="A25" s="42" t="s">
        <v>31</v>
      </c>
      <c r="B25" s="89">
        <v>137.82731999999999</v>
      </c>
      <c r="C25" s="89">
        <v>143.425151</v>
      </c>
      <c r="D25" s="89">
        <v>129.631935</v>
      </c>
      <c r="E25" s="89">
        <v>792.89273000000003</v>
      </c>
      <c r="F25" s="89">
        <v>826.90730599999995</v>
      </c>
      <c r="G25" s="90">
        <f>IF(AND(F25&gt;0,E25&gt;0),(E25/F25%)-100,"x  ")</f>
        <v>-4.113469037362691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2.9475570000000002</v>
      </c>
      <c r="C27" s="89">
        <v>3.6031200000000001</v>
      </c>
      <c r="D27" s="89">
        <v>2.5151270000000001</v>
      </c>
      <c r="E27" s="89">
        <v>18.054791999999999</v>
      </c>
      <c r="F27" s="89">
        <v>26.312988000000001</v>
      </c>
      <c r="G27" s="90">
        <f>IF(AND(F27&gt;0,E27&gt;0),(E27/F27%)-100,"x  ")</f>
        <v>-31.384485866827433</v>
      </c>
    </row>
    <row r="28" spans="1:7" s="9" customFormat="1" ht="12" x14ac:dyDescent="0.2">
      <c r="A28" s="40" t="s">
        <v>34</v>
      </c>
      <c r="B28" s="89">
        <v>57.144978000000002</v>
      </c>
      <c r="C28" s="89">
        <v>32.745547000000002</v>
      </c>
      <c r="D28" s="89">
        <v>37.079366</v>
      </c>
      <c r="E28" s="89">
        <v>252.26420400000001</v>
      </c>
      <c r="F28" s="89">
        <v>229.04698200000001</v>
      </c>
      <c r="G28" s="90">
        <f>IF(AND(F28&gt;0,E28&gt;0),(E28/F28%)-100,"x  ")</f>
        <v>10.136445281780652</v>
      </c>
    </row>
    <row r="29" spans="1:7" s="9" customFormat="1" ht="12" x14ac:dyDescent="0.2">
      <c r="A29" s="40" t="s">
        <v>122</v>
      </c>
      <c r="B29" s="89">
        <v>10.299110000000001</v>
      </c>
      <c r="C29" s="89">
        <v>9.1256810000000002</v>
      </c>
      <c r="D29" s="89">
        <v>7.5359069999999999</v>
      </c>
      <c r="E29" s="89">
        <v>54.459088999999999</v>
      </c>
      <c r="F29" s="89">
        <v>51.002513999999998</v>
      </c>
      <c r="G29" s="90">
        <f>IF(AND(F29&gt;0,E29&gt;0),(E29/F29%)-100,"x  ")</f>
        <v>6.777263959968721</v>
      </c>
    </row>
    <row r="30" spans="1:7" s="9" customFormat="1" ht="12" x14ac:dyDescent="0.2">
      <c r="A30" s="40" t="s">
        <v>123</v>
      </c>
      <c r="B30" s="89">
        <v>14.812009</v>
      </c>
      <c r="C30" s="89">
        <v>19.012283</v>
      </c>
      <c r="D30" s="89">
        <v>15.030163999999999</v>
      </c>
      <c r="E30" s="89">
        <v>99.931414000000004</v>
      </c>
      <c r="F30" s="89">
        <v>85.05986</v>
      </c>
      <c r="G30" s="90">
        <f>IF(AND(F30&gt;0,E30&gt;0),(E30/F30%)-100,"x  ")</f>
        <v>17.483633290720206</v>
      </c>
    </row>
    <row r="31" spans="1:7" s="9" customFormat="1" ht="12" x14ac:dyDescent="0.2">
      <c r="A31" s="44" t="s">
        <v>35</v>
      </c>
      <c r="B31" s="89">
        <v>1193.7997539999999</v>
      </c>
      <c r="C31" s="89">
        <v>1098.897395</v>
      </c>
      <c r="D31" s="89">
        <v>1283.783367</v>
      </c>
      <c r="E31" s="89">
        <v>7155.1812710000004</v>
      </c>
      <c r="F31" s="89">
        <v>7244.6656560000001</v>
      </c>
      <c r="G31" s="90">
        <f>IF(AND(F31&gt;0,E31&gt;0),(E31/F31%)-100,"x  ")</f>
        <v>-1.2351761868525983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170.04668699999999</v>
      </c>
      <c r="C33" s="89">
        <v>177.20893599999999</v>
      </c>
      <c r="D33" s="89">
        <v>162.22152800000001</v>
      </c>
      <c r="E33" s="89">
        <v>1024.7586690000001</v>
      </c>
      <c r="F33" s="89">
        <v>1055.671151</v>
      </c>
      <c r="G33" s="90">
        <f>IF(AND(F33&gt;0,E33&gt;0),(E33/F33%)-100,"x  ")</f>
        <v>-2.9282302515056529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20.830017999999999</v>
      </c>
      <c r="C35" s="89">
        <v>18.666876999999999</v>
      </c>
      <c r="D35" s="89">
        <v>18.734121999999999</v>
      </c>
      <c r="E35" s="89">
        <v>120.768271</v>
      </c>
      <c r="F35" s="89">
        <v>127.185849</v>
      </c>
      <c r="G35" s="90">
        <f>IF(AND(F35&gt;0,E35&gt;0),(E35/F35%)-100,"x  ")</f>
        <v>-5.0458270715321589</v>
      </c>
    </row>
    <row r="36" spans="1:7" s="9" customFormat="1" ht="12" x14ac:dyDescent="0.2">
      <c r="A36" s="47" t="s">
        <v>37</v>
      </c>
      <c r="B36" s="89">
        <v>61.102314999999997</v>
      </c>
      <c r="C36" s="89">
        <v>66.138526999999996</v>
      </c>
      <c r="D36" s="89">
        <v>60.790233000000001</v>
      </c>
      <c r="E36" s="89">
        <v>374.413206</v>
      </c>
      <c r="F36" s="89">
        <v>364.81705799999997</v>
      </c>
      <c r="G36" s="90">
        <f>IF(AND(F36&gt;0,E36&gt;0),(E36/F36%)-100,"x  ")</f>
        <v>2.630400029156533</v>
      </c>
    </row>
    <row r="37" spans="1:7" s="9" customFormat="1" ht="12" x14ac:dyDescent="0.2">
      <c r="A37" s="47" t="s">
        <v>38</v>
      </c>
      <c r="B37" s="89">
        <v>20.613527999999999</v>
      </c>
      <c r="C37" s="89">
        <v>24.168806</v>
      </c>
      <c r="D37" s="89">
        <v>24.020997999999999</v>
      </c>
      <c r="E37" s="89">
        <v>131.57742099999999</v>
      </c>
      <c r="F37" s="89">
        <v>138.48849300000001</v>
      </c>
      <c r="G37" s="90">
        <f>IF(AND(F37&gt;0,E37&gt;0),(E37/F37%)-100,"x  ")</f>
        <v>-4.9903582964109745</v>
      </c>
    </row>
    <row r="38" spans="1:7" s="9" customFormat="1" ht="12" x14ac:dyDescent="0.2">
      <c r="A38" s="45" t="s">
        <v>39</v>
      </c>
      <c r="B38" s="89">
        <v>1023.753067</v>
      </c>
      <c r="C38" s="89">
        <v>921.68845899999997</v>
      </c>
      <c r="D38" s="89">
        <v>1121.561839</v>
      </c>
      <c r="E38" s="89">
        <v>6130.4226019999996</v>
      </c>
      <c r="F38" s="89">
        <v>6188.9945049999997</v>
      </c>
      <c r="G38" s="90">
        <f>IF(AND(F38&gt;0,E38&gt;0),(E38/F38%)-100,"x  ")</f>
        <v>-0.94638802720992032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26.609877000000001</v>
      </c>
      <c r="C40" s="89">
        <v>23.996511999999999</v>
      </c>
      <c r="D40" s="89">
        <v>23.654575000000001</v>
      </c>
      <c r="E40" s="89">
        <v>169.38376500000001</v>
      </c>
      <c r="F40" s="89">
        <v>177.64275799999999</v>
      </c>
      <c r="G40" s="90">
        <f t="shared" ref="G40:G51" si="0">IF(AND(F40&gt;0,E40&gt;0),(E40/F40%)-100,"x  ")</f>
        <v>-4.6492145770445461</v>
      </c>
    </row>
    <row r="41" spans="1:7" s="9" customFormat="1" ht="12" x14ac:dyDescent="0.2">
      <c r="A41" s="47" t="s">
        <v>40</v>
      </c>
      <c r="B41" s="89">
        <v>34.093473000000003</v>
      </c>
      <c r="C41" s="89">
        <v>28.869693000000002</v>
      </c>
      <c r="D41" s="89">
        <v>26.630362000000002</v>
      </c>
      <c r="E41" s="89">
        <v>193.13987900000001</v>
      </c>
      <c r="F41" s="89">
        <v>205.91001499999999</v>
      </c>
      <c r="G41" s="90">
        <f t="shared" si="0"/>
        <v>-6.2018042201589765</v>
      </c>
    </row>
    <row r="42" spans="1:7" s="9" customFormat="1" ht="12" x14ac:dyDescent="0.2">
      <c r="A42" s="47" t="s">
        <v>41</v>
      </c>
      <c r="B42" s="89">
        <v>33.579563</v>
      </c>
      <c r="C42" s="89">
        <v>31.074490999999998</v>
      </c>
      <c r="D42" s="89">
        <v>28.455138999999999</v>
      </c>
      <c r="E42" s="89">
        <v>190.2302</v>
      </c>
      <c r="F42" s="89">
        <v>182.42686399999999</v>
      </c>
      <c r="G42" s="90">
        <f t="shared" si="0"/>
        <v>4.2775147414692185</v>
      </c>
    </row>
    <row r="43" spans="1:7" s="9" customFormat="1" ht="12" x14ac:dyDescent="0.2">
      <c r="A43" s="47" t="s">
        <v>126</v>
      </c>
      <c r="B43" s="89">
        <v>68.480445000000003</v>
      </c>
      <c r="C43" s="89">
        <v>61.403782999999997</v>
      </c>
      <c r="D43" s="89">
        <v>66.433712</v>
      </c>
      <c r="E43" s="89">
        <v>460.24275699999998</v>
      </c>
      <c r="F43" s="89">
        <v>432.988901</v>
      </c>
      <c r="G43" s="90">
        <f t="shared" si="0"/>
        <v>6.2943544134864595</v>
      </c>
    </row>
    <row r="44" spans="1:7" s="9" customFormat="1" ht="12" x14ac:dyDescent="0.2">
      <c r="A44" s="47" t="s">
        <v>42</v>
      </c>
      <c r="B44" s="89">
        <v>47.408324999999998</v>
      </c>
      <c r="C44" s="89">
        <v>40.104982999999997</v>
      </c>
      <c r="D44" s="89">
        <v>39.311512999999998</v>
      </c>
      <c r="E44" s="89">
        <v>266.04774900000001</v>
      </c>
      <c r="F44" s="89">
        <v>255.08244400000001</v>
      </c>
      <c r="G44" s="90">
        <f t="shared" si="0"/>
        <v>4.2987297863588054</v>
      </c>
    </row>
    <row r="45" spans="1:7" s="9" customFormat="1" ht="12" x14ac:dyDescent="0.2">
      <c r="A45" s="47" t="s">
        <v>43</v>
      </c>
      <c r="B45" s="89">
        <v>149.615476</v>
      </c>
      <c r="C45" s="89">
        <v>130.52857</v>
      </c>
      <c r="D45" s="89">
        <v>145.202112</v>
      </c>
      <c r="E45" s="89">
        <v>897.07255999999995</v>
      </c>
      <c r="F45" s="89">
        <v>819.95452699999998</v>
      </c>
      <c r="G45" s="90">
        <f t="shared" si="0"/>
        <v>9.4051597327177063</v>
      </c>
    </row>
    <row r="46" spans="1:7" s="9" customFormat="1" ht="12" x14ac:dyDescent="0.2">
      <c r="A46" s="47" t="s">
        <v>128</v>
      </c>
      <c r="B46" s="89">
        <v>267.47514000000001</v>
      </c>
      <c r="C46" s="89">
        <v>239.96580299999999</v>
      </c>
      <c r="D46" s="89">
        <v>256.19542000000001</v>
      </c>
      <c r="E46" s="89">
        <v>1523.3435030000001</v>
      </c>
      <c r="F46" s="89">
        <v>1508.4884669999999</v>
      </c>
      <c r="G46" s="90">
        <f t="shared" si="0"/>
        <v>0.98476298128701956</v>
      </c>
    </row>
    <row r="47" spans="1:7" s="9" customFormat="1" ht="12" x14ac:dyDescent="0.2">
      <c r="A47" s="47" t="s">
        <v>129</v>
      </c>
      <c r="B47" s="89">
        <v>9.7489030000000003</v>
      </c>
      <c r="C47" s="89">
        <v>8.5156700000000001</v>
      </c>
      <c r="D47" s="89">
        <v>9.0665169999999993</v>
      </c>
      <c r="E47" s="89">
        <v>49.350682999999997</v>
      </c>
      <c r="F47" s="89">
        <v>43.791331</v>
      </c>
      <c r="G47" s="90">
        <f t="shared" si="0"/>
        <v>12.695097118651177</v>
      </c>
    </row>
    <row r="48" spans="1:7" s="9" customFormat="1" ht="12" x14ac:dyDescent="0.2">
      <c r="A48" s="47" t="s">
        <v>130</v>
      </c>
      <c r="B48" s="89">
        <v>68.687996999999996</v>
      </c>
      <c r="C48" s="89">
        <v>69.396162000000004</v>
      </c>
      <c r="D48" s="89">
        <v>78.103375</v>
      </c>
      <c r="E48" s="89">
        <v>444.673607</v>
      </c>
      <c r="F48" s="89">
        <v>474.08603799999997</v>
      </c>
      <c r="G48" s="90">
        <f t="shared" si="0"/>
        <v>-6.2040280966890577</v>
      </c>
    </row>
    <row r="49" spans="1:7" s="9" customFormat="1" ht="12" x14ac:dyDescent="0.2">
      <c r="A49" s="47" t="s">
        <v>127</v>
      </c>
      <c r="B49" s="89">
        <v>44.669244999999997</v>
      </c>
      <c r="C49" s="89">
        <v>40.706302000000001</v>
      </c>
      <c r="D49" s="89">
        <v>42.292164999999997</v>
      </c>
      <c r="E49" s="89">
        <v>254.17720800000001</v>
      </c>
      <c r="F49" s="89">
        <v>252.99802</v>
      </c>
      <c r="G49" s="90">
        <f t="shared" si="0"/>
        <v>0.46608586106722782</v>
      </c>
    </row>
    <row r="50" spans="1:7" s="9" customFormat="1" ht="12" x14ac:dyDescent="0.2">
      <c r="A50" s="47" t="s">
        <v>45</v>
      </c>
      <c r="B50" s="89">
        <v>65.431636999999995</v>
      </c>
      <c r="C50" s="89">
        <v>63.513553999999999</v>
      </c>
      <c r="D50" s="89">
        <v>52.670755</v>
      </c>
      <c r="E50" s="89">
        <v>364.20915300000001</v>
      </c>
      <c r="F50" s="89">
        <v>395.45842099999999</v>
      </c>
      <c r="G50" s="90">
        <f t="shared" si="0"/>
        <v>-7.9020363053540734</v>
      </c>
    </row>
    <row r="51" spans="1:7" s="9" customFormat="1" ht="12" x14ac:dyDescent="0.2">
      <c r="A51" s="47" t="s">
        <v>44</v>
      </c>
      <c r="B51" s="89">
        <v>0.33883000000000002</v>
      </c>
      <c r="C51" s="89">
        <v>0.69706500000000005</v>
      </c>
      <c r="D51" s="89">
        <v>121.778363</v>
      </c>
      <c r="E51" s="89">
        <v>168.72499999999999</v>
      </c>
      <c r="F51" s="89">
        <v>258.57516800000002</v>
      </c>
      <c r="G51" s="90">
        <f t="shared" si="0"/>
        <v>-34.748181232932623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26.065201999999999</v>
      </c>
      <c r="C53" s="89">
        <v>32.485028</v>
      </c>
      <c r="D53" s="89">
        <v>33.357171999999998</v>
      </c>
      <c r="E53" s="89">
        <v>157.904338</v>
      </c>
      <c r="F53" s="89">
        <v>149.313354</v>
      </c>
      <c r="G53" s="90">
        <f>IF(AND(F53&gt;0,E53&gt;0),(E53/F53%)-100,"x  ")</f>
        <v>5.7536608547417529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1589.917418</v>
      </c>
      <c r="C55" s="92">
        <v>1478.314128</v>
      </c>
      <c r="D55" s="92">
        <v>1659.5631209999999</v>
      </c>
      <c r="E55" s="92">
        <v>9405.3930409999994</v>
      </c>
      <c r="F55" s="92">
        <v>9414.9369580000002</v>
      </c>
      <c r="G55" s="93">
        <f>IF(AND(F55&gt;0,E55&gt;0),(E55/F55%)-100,"x  ")</f>
        <v>-0.10136995120174674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184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5" priority="4">
      <formula>MOD(ROW(),2)=0</formula>
    </cfRule>
  </conditionalFormatting>
  <conditionalFormatting sqref="A7:G7">
    <cfRule type="expression" dxfId="4" priority="2">
      <formula>MOD(ROW(),2)=0</formula>
    </cfRule>
  </conditionalFormatting>
  <conditionalFormatting sqref="A30:G30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102</v>
      </c>
      <c r="C4" s="94" t="s">
        <v>103</v>
      </c>
      <c r="D4" s="94" t="s">
        <v>104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1071.350614</v>
      </c>
      <c r="C8" s="89">
        <v>1019.299544</v>
      </c>
      <c r="D8" s="89">
        <v>1154.3287310000001</v>
      </c>
      <c r="E8" s="89">
        <v>6495.8883219999998</v>
      </c>
      <c r="F8" s="89">
        <v>6356.203528</v>
      </c>
      <c r="G8" s="90">
        <f>IF(AND(F8&gt;0,E8&gt;0),(E8/F8%)-100,"x  ")</f>
        <v>2.1976136129793105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945.56990599999995</v>
      </c>
      <c r="C10" s="89">
        <v>901.50807499999996</v>
      </c>
      <c r="D10" s="89">
        <v>964.43700200000001</v>
      </c>
      <c r="E10" s="89">
        <v>5670.8949659999998</v>
      </c>
      <c r="F10" s="89">
        <v>5351.0375130000002</v>
      </c>
      <c r="G10" s="90">
        <f>IF(AND(F10&gt;0,E10&gt;0),(E10/F10%)-100,"x  ")</f>
        <v>5.9774847816507872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SUM(B14:B30)</f>
        <v>543.65767600000004</v>
      </c>
      <c r="C12" s="104">
        <f>SUM(C14:C30)</f>
        <v>508.22901099999996</v>
      </c>
      <c r="D12" s="104">
        <f>SUM(D14:D30)</f>
        <v>570.09402699999998</v>
      </c>
      <c r="E12" s="104">
        <f>SUM(E14:E30)</f>
        <v>3257.1935409999996</v>
      </c>
      <c r="F12" s="104">
        <f>SUM(F14:F30)</f>
        <v>3138.1739460000008</v>
      </c>
      <c r="G12" s="105">
        <f>IF(AND(F12&gt;0,E12&gt;0),(E12/F12%)-100,"x  ")</f>
        <v>3.792638555033065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93.695773000000003</v>
      </c>
      <c r="C14" s="89">
        <v>97.472616000000002</v>
      </c>
      <c r="D14" s="89">
        <v>101.03664499999999</v>
      </c>
      <c r="E14" s="89">
        <v>600.086949</v>
      </c>
      <c r="F14" s="89">
        <v>571.08042699999999</v>
      </c>
      <c r="G14" s="90">
        <f t="shared" ref="G14:G31" si="0">IF(AND(F14&gt;0,E14&gt;0),(E14/F14%)-100,"x  ")</f>
        <v>5.0792358884329332</v>
      </c>
    </row>
    <row r="15" spans="1:7" ht="12.75" customHeight="1" x14ac:dyDescent="0.2">
      <c r="A15" s="55" t="s">
        <v>52</v>
      </c>
      <c r="B15" s="89">
        <v>94.654649000000006</v>
      </c>
      <c r="C15" s="89">
        <v>76.722828000000007</v>
      </c>
      <c r="D15" s="89">
        <v>76.813480999999996</v>
      </c>
      <c r="E15" s="89">
        <v>526.44082300000002</v>
      </c>
      <c r="F15" s="89">
        <v>529.80669599999999</v>
      </c>
      <c r="G15" s="90">
        <f t="shared" si="0"/>
        <v>-0.63530208761271467</v>
      </c>
    </row>
    <row r="16" spans="1:7" ht="12.75" customHeight="1" x14ac:dyDescent="0.2">
      <c r="A16" s="55" t="s">
        <v>53</v>
      </c>
      <c r="B16" s="89">
        <v>4.9788019999999999</v>
      </c>
      <c r="C16" s="89">
        <v>4.9499570000000004</v>
      </c>
      <c r="D16" s="89">
        <v>5.0777859999999997</v>
      </c>
      <c r="E16" s="89">
        <v>31.609884999999998</v>
      </c>
      <c r="F16" s="89">
        <v>38.411408000000002</v>
      </c>
      <c r="G16" s="90">
        <f t="shared" si="0"/>
        <v>-17.707039012993235</v>
      </c>
    </row>
    <row r="17" spans="1:7" ht="12.75" customHeight="1" x14ac:dyDescent="0.2">
      <c r="A17" s="55" t="s">
        <v>54</v>
      </c>
      <c r="B17" s="89">
        <v>118.215029</v>
      </c>
      <c r="C17" s="89">
        <v>110.21465499999999</v>
      </c>
      <c r="D17" s="89">
        <v>162.68200999999999</v>
      </c>
      <c r="E17" s="89">
        <v>748.07104300000003</v>
      </c>
      <c r="F17" s="89">
        <v>682.65671099999997</v>
      </c>
      <c r="G17" s="90">
        <f t="shared" si="0"/>
        <v>9.5823172827491589</v>
      </c>
    </row>
    <row r="18" spans="1:7" ht="12.75" customHeight="1" x14ac:dyDescent="0.2">
      <c r="A18" s="55" t="s">
        <v>55</v>
      </c>
      <c r="B18" s="89">
        <v>69.150947000000002</v>
      </c>
      <c r="C18" s="89">
        <v>74.137037000000007</v>
      </c>
      <c r="D18" s="89">
        <v>69.273364999999998</v>
      </c>
      <c r="E18" s="89">
        <v>420.615543</v>
      </c>
      <c r="F18" s="89">
        <v>422.27915999999999</v>
      </c>
      <c r="G18" s="90">
        <f t="shared" si="0"/>
        <v>-0.39396142589654914</v>
      </c>
    </row>
    <row r="19" spans="1:7" ht="12.75" customHeight="1" x14ac:dyDescent="0.2">
      <c r="A19" s="55" t="s">
        <v>56</v>
      </c>
      <c r="B19" s="89">
        <v>7.5259729999999996</v>
      </c>
      <c r="C19" s="89">
        <v>6.490354</v>
      </c>
      <c r="D19" s="89">
        <v>7.0538309999999997</v>
      </c>
      <c r="E19" s="89">
        <v>37.569152000000003</v>
      </c>
      <c r="F19" s="89">
        <v>36.229182999999999</v>
      </c>
      <c r="G19" s="90">
        <f t="shared" si="0"/>
        <v>3.6985901669380894</v>
      </c>
    </row>
    <row r="20" spans="1:7" ht="12.75" customHeight="1" x14ac:dyDescent="0.2">
      <c r="A20" s="55" t="s">
        <v>57</v>
      </c>
      <c r="B20" s="89">
        <v>10.570676000000001</v>
      </c>
      <c r="C20" s="89">
        <v>9.1680799999999998</v>
      </c>
      <c r="D20" s="89">
        <v>10.632023999999999</v>
      </c>
      <c r="E20" s="89">
        <v>61.051639000000002</v>
      </c>
      <c r="F20" s="89">
        <v>53.191521000000002</v>
      </c>
      <c r="G20" s="90">
        <f t="shared" si="0"/>
        <v>14.777013050632647</v>
      </c>
    </row>
    <row r="21" spans="1:7" ht="12.75" customHeight="1" x14ac:dyDescent="0.2">
      <c r="A21" s="55" t="s">
        <v>58</v>
      </c>
      <c r="B21" s="89">
        <v>8.1531339999999997</v>
      </c>
      <c r="C21" s="89">
        <v>10.243709000000001</v>
      </c>
      <c r="D21" s="89">
        <v>9.2894290000000002</v>
      </c>
      <c r="E21" s="89">
        <v>58.560910999999997</v>
      </c>
      <c r="F21" s="89">
        <v>49.041137999999997</v>
      </c>
      <c r="G21" s="90">
        <f t="shared" si="0"/>
        <v>19.411810957567923</v>
      </c>
    </row>
    <row r="22" spans="1:7" ht="12.75" customHeight="1" x14ac:dyDescent="0.2">
      <c r="A22" s="55" t="s">
        <v>59</v>
      </c>
      <c r="B22" s="89">
        <v>45.250058000000003</v>
      </c>
      <c r="C22" s="89">
        <v>33.720393999999999</v>
      </c>
      <c r="D22" s="89">
        <v>39.916558000000002</v>
      </c>
      <c r="E22" s="89">
        <v>241.42439100000001</v>
      </c>
      <c r="F22" s="89">
        <v>224.093886</v>
      </c>
      <c r="G22" s="90">
        <f t="shared" si="0"/>
        <v>7.7335911788329668</v>
      </c>
    </row>
    <row r="23" spans="1:7" ht="12.75" customHeight="1" x14ac:dyDescent="0.2">
      <c r="A23" s="55" t="s">
        <v>60</v>
      </c>
      <c r="B23" s="89">
        <v>21.496276999999999</v>
      </c>
      <c r="C23" s="89">
        <v>17.239923999999998</v>
      </c>
      <c r="D23" s="89">
        <v>17.108944000000001</v>
      </c>
      <c r="E23" s="89">
        <v>109.091897</v>
      </c>
      <c r="F23" s="89">
        <v>111.09340400000001</v>
      </c>
      <c r="G23" s="90">
        <f t="shared" si="0"/>
        <v>-1.8016434171015305</v>
      </c>
    </row>
    <row r="24" spans="1:7" ht="12.75" customHeight="1" x14ac:dyDescent="0.2">
      <c r="A24" s="55" t="s">
        <v>61</v>
      </c>
      <c r="B24" s="89">
        <v>51.584887999999999</v>
      </c>
      <c r="C24" s="89">
        <v>48.494653999999997</v>
      </c>
      <c r="D24" s="89">
        <v>50.483317</v>
      </c>
      <c r="E24" s="89">
        <v>304.57185900000002</v>
      </c>
      <c r="F24" s="89">
        <v>303.606131</v>
      </c>
      <c r="G24" s="90">
        <f t="shared" si="0"/>
        <v>0.31808580308280909</v>
      </c>
    </row>
    <row r="25" spans="1:7" ht="12.75" customHeight="1" x14ac:dyDescent="0.2">
      <c r="A25" s="55" t="s">
        <v>71</v>
      </c>
      <c r="B25" s="89">
        <v>4.925942</v>
      </c>
      <c r="C25" s="89">
        <v>5.676501</v>
      </c>
      <c r="D25" s="89">
        <v>7.2477869999999998</v>
      </c>
      <c r="E25" s="89">
        <v>32.695979999999999</v>
      </c>
      <c r="F25" s="89">
        <v>34.375537999999999</v>
      </c>
      <c r="G25" s="90">
        <f t="shared" si="0"/>
        <v>-4.8859104401507807</v>
      </c>
    </row>
    <row r="26" spans="1:7" ht="12.75" customHeight="1" x14ac:dyDescent="0.2">
      <c r="A26" s="55" t="s">
        <v>72</v>
      </c>
      <c r="B26" s="89">
        <v>2.357532</v>
      </c>
      <c r="C26" s="89">
        <v>1.7923880000000001</v>
      </c>
      <c r="D26" s="89">
        <v>1.896946</v>
      </c>
      <c r="E26" s="89">
        <v>12.80894</v>
      </c>
      <c r="F26" s="89">
        <v>12.348233</v>
      </c>
      <c r="G26" s="90">
        <f t="shared" si="0"/>
        <v>3.730954866173974</v>
      </c>
    </row>
    <row r="27" spans="1:7" ht="12.75" customHeight="1" x14ac:dyDescent="0.2">
      <c r="A27" s="55" t="s">
        <v>64</v>
      </c>
      <c r="B27" s="89">
        <v>3.9477139999999999</v>
      </c>
      <c r="C27" s="89">
        <v>4.0832280000000001</v>
      </c>
      <c r="D27" s="89">
        <v>3.8410310000000001</v>
      </c>
      <c r="E27" s="89">
        <v>26.005673000000002</v>
      </c>
      <c r="F27" s="89">
        <v>24.909403999999999</v>
      </c>
      <c r="G27" s="90">
        <f t="shared" si="0"/>
        <v>4.40102460901916</v>
      </c>
    </row>
    <row r="28" spans="1:7" ht="12.75" customHeight="1" x14ac:dyDescent="0.2">
      <c r="A28" s="55" t="s">
        <v>65</v>
      </c>
      <c r="B28" s="89">
        <v>5.7319389999999997</v>
      </c>
      <c r="C28" s="89">
        <v>5.9097679999999997</v>
      </c>
      <c r="D28" s="89">
        <v>5.8226389999999997</v>
      </c>
      <c r="E28" s="89">
        <v>36.362046999999997</v>
      </c>
      <c r="F28" s="89">
        <v>32.680622999999997</v>
      </c>
      <c r="G28" s="90">
        <f t="shared" si="0"/>
        <v>11.264852570283011</v>
      </c>
    </row>
    <row r="29" spans="1:7" ht="12.75" customHeight="1" x14ac:dyDescent="0.2">
      <c r="A29" s="55" t="s">
        <v>62</v>
      </c>
      <c r="B29" s="89">
        <v>0.219384</v>
      </c>
      <c r="C29" s="89">
        <v>0.30125000000000002</v>
      </c>
      <c r="D29" s="89">
        <v>0.70052700000000001</v>
      </c>
      <c r="E29" s="89">
        <v>2.3944719999999999</v>
      </c>
      <c r="F29" s="89">
        <v>3.9078339999999998</v>
      </c>
      <c r="G29" s="90">
        <f t="shared" si="0"/>
        <v>-38.726363504693389</v>
      </c>
    </row>
    <row r="30" spans="1:7" ht="12.75" customHeight="1" x14ac:dyDescent="0.2">
      <c r="A30" s="55" t="s">
        <v>63</v>
      </c>
      <c r="B30" s="89">
        <v>1.1989590000000001</v>
      </c>
      <c r="C30" s="89">
        <v>1.6116680000000001</v>
      </c>
      <c r="D30" s="89">
        <v>1.2177070000000001</v>
      </c>
      <c r="E30" s="89">
        <v>7.8323369999999999</v>
      </c>
      <c r="F30" s="89">
        <v>8.4626490000000008</v>
      </c>
      <c r="G30" s="90">
        <f t="shared" si="0"/>
        <v>-7.4481642804753108</v>
      </c>
    </row>
    <row r="31" spans="1:7" ht="12.75" customHeight="1" x14ac:dyDescent="0.2">
      <c r="A31" s="56" t="s">
        <v>66</v>
      </c>
      <c r="B31" s="104">
        <f>B10-B12</f>
        <v>401.91222999999991</v>
      </c>
      <c r="C31" s="104">
        <f>C10-C12</f>
        <v>393.27906400000001</v>
      </c>
      <c r="D31" s="104">
        <f>D10-D12</f>
        <v>394.34297500000002</v>
      </c>
      <c r="E31" s="104">
        <f>E10-E12</f>
        <v>2413.7014250000002</v>
      </c>
      <c r="F31" s="104">
        <f>F10-F12</f>
        <v>2212.8635669999994</v>
      </c>
      <c r="G31" s="105">
        <f t="shared" si="0"/>
        <v>9.075925917668684</v>
      </c>
    </row>
    <row r="32" spans="1:7" ht="12.75" customHeight="1" x14ac:dyDescent="0.2">
      <c r="A32" s="54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5" t="s">
        <v>67</v>
      </c>
      <c r="B33" s="89">
        <v>93.714150000000004</v>
      </c>
      <c r="C33" s="89">
        <v>95.430199000000002</v>
      </c>
      <c r="D33" s="89">
        <v>86.392003000000003</v>
      </c>
      <c r="E33" s="89">
        <v>593.91522399999997</v>
      </c>
      <c r="F33" s="89">
        <v>557.281294</v>
      </c>
      <c r="G33" s="90">
        <f t="shared" ref="G33:G43" si="1">IF(AND(F33&gt;0,E33&gt;0),(E33/F33%)-100,"x  ")</f>
        <v>6.5736873629926578</v>
      </c>
    </row>
    <row r="34" spans="1:7" ht="12.75" customHeight="1" x14ac:dyDescent="0.2">
      <c r="A34" s="55" t="s">
        <v>68</v>
      </c>
      <c r="B34" s="89">
        <v>134.785482</v>
      </c>
      <c r="C34" s="89">
        <v>119.895906</v>
      </c>
      <c r="D34" s="89">
        <v>125.098364</v>
      </c>
      <c r="E34" s="89">
        <v>750.83602800000006</v>
      </c>
      <c r="F34" s="89">
        <v>699.88976100000002</v>
      </c>
      <c r="G34" s="90">
        <f t="shared" si="1"/>
        <v>7.2791845000287196</v>
      </c>
    </row>
    <row r="35" spans="1:7" ht="12.75" customHeight="1" x14ac:dyDescent="0.2">
      <c r="A35" s="55" t="s">
        <v>69</v>
      </c>
      <c r="B35" s="89">
        <v>59.900891000000001</v>
      </c>
      <c r="C35" s="89">
        <v>60.630698000000002</v>
      </c>
      <c r="D35" s="89">
        <v>63.464553000000002</v>
      </c>
      <c r="E35" s="89">
        <v>365.42039699999998</v>
      </c>
      <c r="F35" s="89">
        <v>311.749641</v>
      </c>
      <c r="G35" s="90">
        <f t="shared" si="1"/>
        <v>17.215980049837498</v>
      </c>
    </row>
    <row r="36" spans="1:7" ht="12.75" customHeight="1" x14ac:dyDescent="0.2">
      <c r="A36" s="55" t="s">
        <v>70</v>
      </c>
      <c r="B36" s="89">
        <v>43.010272000000001</v>
      </c>
      <c r="C36" s="89">
        <v>53.866798000000003</v>
      </c>
      <c r="D36" s="89">
        <v>47.685256000000003</v>
      </c>
      <c r="E36" s="89">
        <v>279.45743700000003</v>
      </c>
      <c r="F36" s="89">
        <v>279.291853</v>
      </c>
      <c r="G36" s="90">
        <f t="shared" si="1"/>
        <v>5.9287085613632939E-2</v>
      </c>
    </row>
    <row r="37" spans="1:7" ht="12.75" customHeight="1" x14ac:dyDescent="0.2">
      <c r="A37" s="55" t="s">
        <v>74</v>
      </c>
      <c r="B37" s="89">
        <v>28.121452000000001</v>
      </c>
      <c r="C37" s="89">
        <v>24.614899999999999</v>
      </c>
      <c r="D37" s="89">
        <v>28.220808999999999</v>
      </c>
      <c r="E37" s="89">
        <v>161.41876300000001</v>
      </c>
      <c r="F37" s="89">
        <v>138.30667600000001</v>
      </c>
      <c r="G37" s="90">
        <f t="shared" si="1"/>
        <v>16.71075299358651</v>
      </c>
    </row>
    <row r="38" spans="1:7" ht="12.75" customHeight="1" x14ac:dyDescent="0.2">
      <c r="A38" s="55" t="s">
        <v>156</v>
      </c>
      <c r="B38" s="89">
        <v>3.2376019999999999</v>
      </c>
      <c r="C38" s="89">
        <v>3.7279049999999998</v>
      </c>
      <c r="D38" s="89">
        <v>4.0840959999999997</v>
      </c>
      <c r="E38" s="89">
        <v>22.278803</v>
      </c>
      <c r="F38" s="89">
        <v>17.091231000000001</v>
      </c>
      <c r="G38" s="90">
        <f t="shared" si="1"/>
        <v>30.352243205887277</v>
      </c>
    </row>
    <row r="39" spans="1:7" ht="12.75" customHeight="1" x14ac:dyDescent="0.2">
      <c r="A39" s="55" t="s">
        <v>73</v>
      </c>
      <c r="B39" s="89">
        <v>5.6427399999999999</v>
      </c>
      <c r="C39" s="89">
        <v>4.8160829999999999</v>
      </c>
      <c r="D39" s="89">
        <v>3.20756</v>
      </c>
      <c r="E39" s="89">
        <v>33.791662000000002</v>
      </c>
      <c r="F39" s="89">
        <v>27.716083999999999</v>
      </c>
      <c r="G39" s="90">
        <f>IF(AND(F39&gt;0,E39&gt;0),(E39/F39%)-100,"x  ")</f>
        <v>21.9207662958447</v>
      </c>
    </row>
    <row r="40" spans="1:7" ht="12.75" customHeight="1" x14ac:dyDescent="0.2">
      <c r="A40" s="55" t="s">
        <v>75</v>
      </c>
      <c r="B40" s="89">
        <v>19.927546</v>
      </c>
      <c r="C40" s="89">
        <v>20.000574</v>
      </c>
      <c r="D40" s="89">
        <v>21.504339999999999</v>
      </c>
      <c r="E40" s="89">
        <v>125.301265</v>
      </c>
      <c r="F40" s="89">
        <v>111.12477199999999</v>
      </c>
      <c r="G40" s="90">
        <f t="shared" si="1"/>
        <v>12.757275218526445</v>
      </c>
    </row>
    <row r="41" spans="1:7" ht="12.75" customHeight="1" x14ac:dyDescent="0.2">
      <c r="A41" s="55" t="s">
        <v>76</v>
      </c>
      <c r="B41" s="89">
        <v>9.2205790000000007</v>
      </c>
      <c r="C41" s="89">
        <v>7.2377599999999997</v>
      </c>
      <c r="D41" s="89">
        <v>8.409459</v>
      </c>
      <c r="E41" s="89">
        <v>54.362968000000002</v>
      </c>
      <c r="F41" s="89">
        <v>50.844081000000003</v>
      </c>
      <c r="G41" s="90">
        <f t="shared" si="1"/>
        <v>6.9209373653542769</v>
      </c>
    </row>
    <row r="42" spans="1:7" ht="12.75" customHeight="1" x14ac:dyDescent="0.2">
      <c r="A42" s="55" t="s">
        <v>77</v>
      </c>
      <c r="B42" s="89">
        <v>4.3515160000000002</v>
      </c>
      <c r="C42" s="89">
        <v>3.0582410000000002</v>
      </c>
      <c r="D42" s="89">
        <v>6.276535</v>
      </c>
      <c r="E42" s="89">
        <v>26.918877999999999</v>
      </c>
      <c r="F42" s="89">
        <v>19.568173999999999</v>
      </c>
      <c r="G42" s="90">
        <f t="shared" si="1"/>
        <v>37.564588295259426</v>
      </c>
    </row>
    <row r="43" spans="1:7" ht="12.75" customHeight="1" x14ac:dyDescent="0.2">
      <c r="A43" s="58" t="s">
        <v>78</v>
      </c>
      <c r="B43" s="89">
        <f>B8-B10</f>
        <v>125.780708</v>
      </c>
      <c r="C43" s="89">
        <f>C8-C10</f>
        <v>117.79146900000001</v>
      </c>
      <c r="D43" s="89">
        <f>D8-D10</f>
        <v>189.89172900000005</v>
      </c>
      <c r="E43" s="89">
        <f>E8-E10</f>
        <v>824.99335599999995</v>
      </c>
      <c r="F43" s="89">
        <f>F8-F10</f>
        <v>1005.1660149999998</v>
      </c>
      <c r="G43" s="90">
        <f t="shared" si="1"/>
        <v>-17.924666802428646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18.298086000000001</v>
      </c>
      <c r="C45" s="89">
        <v>21.915683999999999</v>
      </c>
      <c r="D45" s="89">
        <v>84.104035999999994</v>
      </c>
      <c r="E45" s="89">
        <v>183.392718</v>
      </c>
      <c r="F45" s="89">
        <v>128.33693400000001</v>
      </c>
      <c r="G45" s="90">
        <f>IF(AND(F45&gt;0,E45&gt;0),(E45/F45%)-100,"x  ")</f>
        <v>42.899407274292514</v>
      </c>
    </row>
    <row r="46" spans="1:7" ht="12.75" customHeight="1" x14ac:dyDescent="0.2">
      <c r="A46" s="56" t="s">
        <v>80</v>
      </c>
      <c r="B46" s="89">
        <v>34.656246000000003</v>
      </c>
      <c r="C46" s="89">
        <v>30.474349</v>
      </c>
      <c r="D46" s="89">
        <v>28.114664999999999</v>
      </c>
      <c r="E46" s="89">
        <v>211.21770100000001</v>
      </c>
      <c r="F46" s="89">
        <v>288.17642699999999</v>
      </c>
      <c r="G46" s="90">
        <f>IF(AND(F46&gt;0,E46&gt;0),(E46/F46%)-100,"x  ")</f>
        <v>-26.705420287551817</v>
      </c>
    </row>
    <row r="47" spans="1:7" ht="12.75" customHeight="1" x14ac:dyDescent="0.2">
      <c r="A47" s="56" t="s">
        <v>81</v>
      </c>
      <c r="B47" s="89">
        <v>44.198701999999997</v>
      </c>
      <c r="C47" s="89">
        <v>40.750408999999998</v>
      </c>
      <c r="D47" s="89">
        <v>38.635159000000002</v>
      </c>
      <c r="E47" s="89">
        <v>244.64685</v>
      </c>
      <c r="F47" s="89">
        <v>246.807512</v>
      </c>
      <c r="G47" s="90">
        <f>IF(AND(F47&gt;0,E47&gt;0),(E47/F47%)-100,"x  ")</f>
        <v>-0.87544418015930603</v>
      </c>
    </row>
    <row r="48" spans="1:7" ht="12.75" customHeight="1" x14ac:dyDescent="0.2">
      <c r="A48" s="56" t="s">
        <v>82</v>
      </c>
      <c r="B48" s="89">
        <v>18.587107</v>
      </c>
      <c r="C48" s="89">
        <v>13.644183999999999</v>
      </c>
      <c r="D48" s="89">
        <v>19.966638</v>
      </c>
      <c r="E48" s="89">
        <v>108.95710699999999</v>
      </c>
      <c r="F48" s="89">
        <v>255.401489</v>
      </c>
      <c r="G48" s="90">
        <f>IF(AND(F48&gt;0,E48&gt;0),(E48/F48%)-100,"x  ")</f>
        <v>-57.33889123880558</v>
      </c>
    </row>
    <row r="49" spans="1:7" ht="12.75" customHeight="1" x14ac:dyDescent="0.2">
      <c r="A49" s="57" t="s">
        <v>83</v>
      </c>
      <c r="B49" s="89">
        <v>30.534780999999999</v>
      </c>
      <c r="C49" s="89">
        <v>28.153299000000001</v>
      </c>
      <c r="D49" s="89">
        <v>35.716355</v>
      </c>
      <c r="E49" s="89">
        <v>178.24602300000001</v>
      </c>
      <c r="F49" s="89">
        <v>180.71827300000001</v>
      </c>
      <c r="G49" s="90">
        <f>IF(AND(F49&gt;0,E49&gt;0),(E49/F49%)-100,"x  ")</f>
        <v>-1.3680132943722896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7.6237149999999998</v>
      </c>
      <c r="C51" s="89">
        <v>3.9598719999999998</v>
      </c>
      <c r="D51" s="89">
        <v>5.2726730000000002</v>
      </c>
      <c r="E51" s="89">
        <v>29.425564999999999</v>
      </c>
      <c r="F51" s="89">
        <v>35.685974999999999</v>
      </c>
      <c r="G51" s="90">
        <f>IF(AND(F51&gt;0,E51&gt;0),(E51/F51%)-100,"x  ")</f>
        <v>-17.543054379206396</v>
      </c>
    </row>
    <row r="52" spans="1:7" ht="12.75" customHeight="1" x14ac:dyDescent="0.2">
      <c r="A52" s="58" t="s">
        <v>131</v>
      </c>
      <c r="B52" s="89">
        <v>1.806616</v>
      </c>
      <c r="C52" s="89">
        <v>1.319669</v>
      </c>
      <c r="D52" s="89">
        <v>5.536486</v>
      </c>
      <c r="E52" s="89">
        <v>19.299911000000002</v>
      </c>
      <c r="F52" s="89">
        <v>14.240983</v>
      </c>
      <c r="G52" s="90">
        <f>IF(AND(F52&gt;0,E52&gt;0),(E52/F52%)-100,"x  ")</f>
        <v>35.523727540437363</v>
      </c>
    </row>
    <row r="53" spans="1:7" ht="12.75" customHeight="1" x14ac:dyDescent="0.2">
      <c r="A53" s="58" t="s">
        <v>85</v>
      </c>
      <c r="B53" s="89">
        <v>8.2926260000000003</v>
      </c>
      <c r="C53" s="89">
        <v>9.9881659999999997</v>
      </c>
      <c r="D53" s="89">
        <v>8.9828740000000007</v>
      </c>
      <c r="E53" s="89">
        <v>52.508865</v>
      </c>
      <c r="F53" s="89">
        <v>52.485824999999998</v>
      </c>
      <c r="G53" s="90">
        <f>IF(AND(F53&gt;0,E53&gt;0),(E53/F53%)-100,"x  ")</f>
        <v>4.3897566628714912E-2</v>
      </c>
    </row>
    <row r="54" spans="1:7" ht="12.75" customHeight="1" x14ac:dyDescent="0.2">
      <c r="A54" s="59" t="s">
        <v>86</v>
      </c>
      <c r="B54" s="89">
        <v>200.831997</v>
      </c>
      <c r="C54" s="89">
        <v>197.87077099999999</v>
      </c>
      <c r="D54" s="89">
        <v>166.91488000000001</v>
      </c>
      <c r="E54" s="89">
        <v>1136.216737</v>
      </c>
      <c r="F54" s="89">
        <v>1214.8205129999999</v>
      </c>
      <c r="G54" s="90">
        <f>IF(AND(F54&gt;0,E54&gt;0),(E54/F54%)-100,"x  ")</f>
        <v>-6.4704024305522978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165.09872999999999</v>
      </c>
      <c r="C56" s="89">
        <v>162.72935699999999</v>
      </c>
      <c r="D56" s="89">
        <v>132.09053700000001</v>
      </c>
      <c r="E56" s="89">
        <v>910.40528200000006</v>
      </c>
      <c r="F56" s="89">
        <v>864.25606000000005</v>
      </c>
      <c r="G56" s="90">
        <f>IF(AND(F56&gt;0,E56&gt;0),(E56/F56%)-100,"x  ")</f>
        <v>5.3397626161857517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133.58473799999999</v>
      </c>
      <c r="C58" s="89">
        <v>112.46894</v>
      </c>
      <c r="D58" s="89">
        <v>96.147374999999997</v>
      </c>
      <c r="E58" s="89">
        <v>705.72986500000002</v>
      </c>
      <c r="F58" s="89">
        <v>692.90615600000001</v>
      </c>
      <c r="G58" s="90">
        <f>IF(AND(F58&gt;0,E58&gt;0),(E58/F58%)-100,"x  ")</f>
        <v>1.8507136773078372</v>
      </c>
    </row>
    <row r="59" spans="1:7" ht="12.75" customHeight="1" x14ac:dyDescent="0.2">
      <c r="A59" s="53" t="s">
        <v>89</v>
      </c>
      <c r="B59" s="89">
        <v>24.430313999999999</v>
      </c>
      <c r="C59" s="89">
        <v>42.783810000000003</v>
      </c>
      <c r="D59" s="89">
        <v>29.11382</v>
      </c>
      <c r="E59" s="89">
        <v>163.82757100000001</v>
      </c>
      <c r="F59" s="89">
        <v>132.16490200000001</v>
      </c>
      <c r="G59" s="90">
        <f>IF(AND(F59&gt;0,E59&gt;0),(E59/F59%)-100,"x  ")</f>
        <v>23.956942063181032</v>
      </c>
    </row>
    <row r="60" spans="1:7" ht="12.75" customHeight="1" x14ac:dyDescent="0.2">
      <c r="A60" s="52" t="s">
        <v>132</v>
      </c>
      <c r="B60" s="95">
        <v>31.585184999999999</v>
      </c>
      <c r="C60" s="89">
        <v>32.748846999999998</v>
      </c>
      <c r="D60" s="89">
        <v>31.763273000000002</v>
      </c>
      <c r="E60" s="89">
        <v>188.49866</v>
      </c>
      <c r="F60" s="89">
        <v>192.36346499999999</v>
      </c>
      <c r="G60" s="90">
        <f>IF(AND(F60&gt;0,E60&gt;0),(E60/F60%)-100,"x  ")</f>
        <v>-2.0091159202190454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18.49004</v>
      </c>
      <c r="C62" s="89">
        <v>17.600292</v>
      </c>
      <c r="D62" s="89">
        <v>16.752178000000001</v>
      </c>
      <c r="E62" s="89">
        <v>105.202225</v>
      </c>
      <c r="F62" s="89">
        <v>104.996707</v>
      </c>
      <c r="G62" s="90">
        <f>IF(AND(F62&gt;0,E62&gt;0),(E62/F62%)-100,"x  ")</f>
        <v>0.19573756727436376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256.84365600000001</v>
      </c>
      <c r="C64" s="89">
        <v>218.89220900000001</v>
      </c>
      <c r="D64" s="89">
        <v>288.34851800000001</v>
      </c>
      <c r="E64" s="89">
        <v>1478.507681</v>
      </c>
      <c r="F64" s="89">
        <v>1576.4684709999999</v>
      </c>
      <c r="G64" s="90">
        <f>IF(AND(F64&gt;0,E64&gt;0),(E64/F64%)-100,"x  ")</f>
        <v>-6.2139390544144817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35.220990999999998</v>
      </c>
      <c r="C66" s="89">
        <v>31.441586999999998</v>
      </c>
      <c r="D66" s="89">
        <v>33.185569000000001</v>
      </c>
      <c r="E66" s="89">
        <v>193.778232</v>
      </c>
      <c r="F66" s="89">
        <v>209.38236900000001</v>
      </c>
      <c r="G66" s="90">
        <f t="shared" ref="G66:G71" si="2">IF(AND(F66&gt;0,E66&gt;0),(E66/F66%)-100,"x  ")</f>
        <v>-7.4524598582605677</v>
      </c>
    </row>
    <row r="67" spans="1:7" ht="12.75" customHeight="1" x14ac:dyDescent="0.2">
      <c r="A67" s="58" t="s">
        <v>185</v>
      </c>
      <c r="B67" s="89">
        <v>80.741983000000005</v>
      </c>
      <c r="C67" s="89">
        <v>83.366769000000005</v>
      </c>
      <c r="D67" s="89">
        <v>99.725820999999996</v>
      </c>
      <c r="E67" s="89">
        <v>525.53524300000004</v>
      </c>
      <c r="F67" s="89">
        <v>504.27554199999997</v>
      </c>
      <c r="G67" s="90">
        <f t="shared" si="2"/>
        <v>4.215889772421292</v>
      </c>
    </row>
    <row r="68" spans="1:7" ht="12.75" customHeight="1" x14ac:dyDescent="0.2">
      <c r="A68" s="58" t="s">
        <v>93</v>
      </c>
      <c r="B68" s="89">
        <v>52.404062000000003</v>
      </c>
      <c r="C68" s="89">
        <v>23.457014000000001</v>
      </c>
      <c r="D68" s="89">
        <v>72.817075000000003</v>
      </c>
      <c r="E68" s="89">
        <v>235.52105499999999</v>
      </c>
      <c r="F68" s="89">
        <v>208.11355900000001</v>
      </c>
      <c r="G68" s="90">
        <f t="shared" si="2"/>
        <v>13.169490797089281</v>
      </c>
    </row>
    <row r="69" spans="1:7" ht="12.75" customHeight="1" x14ac:dyDescent="0.2">
      <c r="A69" s="58" t="s">
        <v>94</v>
      </c>
      <c r="B69" s="89">
        <v>18.542681000000002</v>
      </c>
      <c r="C69" s="89">
        <v>15.488177</v>
      </c>
      <c r="D69" s="89">
        <v>17.468584</v>
      </c>
      <c r="E69" s="89">
        <v>116.47432999999999</v>
      </c>
      <c r="F69" s="89">
        <v>130.204286</v>
      </c>
      <c r="G69" s="90">
        <f t="shared" si="2"/>
        <v>-10.544933981666318</v>
      </c>
    </row>
    <row r="70" spans="1:7" ht="12.75" customHeight="1" x14ac:dyDescent="0.2">
      <c r="A70" s="60" t="s">
        <v>133</v>
      </c>
      <c r="B70" s="89">
        <v>20.303307</v>
      </c>
      <c r="C70" s="89">
        <v>16.011393999999999</v>
      </c>
      <c r="D70" s="89">
        <v>13.199857</v>
      </c>
      <c r="E70" s="89">
        <v>79.910422999999994</v>
      </c>
      <c r="F70" s="89">
        <v>66.593926999999994</v>
      </c>
      <c r="G70" s="90">
        <f t="shared" si="2"/>
        <v>19.996562148977929</v>
      </c>
    </row>
    <row r="71" spans="1:7" ht="12.75" customHeight="1" x14ac:dyDescent="0.2">
      <c r="A71" s="61" t="s">
        <v>95</v>
      </c>
      <c r="B71" s="89">
        <v>27.515853</v>
      </c>
      <c r="C71" s="89">
        <v>11.951349</v>
      </c>
      <c r="D71" s="89">
        <v>12.563305</v>
      </c>
      <c r="E71" s="89">
        <v>104.029439</v>
      </c>
      <c r="F71" s="89">
        <v>74.341897000000003</v>
      </c>
      <c r="G71" s="90">
        <f t="shared" si="2"/>
        <v>39.933796685333419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25.918821999999999</v>
      </c>
      <c r="C73" s="89">
        <v>9.6468889999999998</v>
      </c>
      <c r="D73" s="89">
        <v>11.393639</v>
      </c>
      <c r="E73" s="89">
        <v>75.967124999999996</v>
      </c>
      <c r="F73" s="89">
        <v>62.377395999999997</v>
      </c>
      <c r="G73" s="90">
        <f>IF(AND(F73&gt;0,E73&gt;0),(E73/F73%)-100,"x  ")</f>
        <v>21.786303807872969</v>
      </c>
    </row>
    <row r="74" spans="1:7" ht="24" x14ac:dyDescent="0.2">
      <c r="A74" s="63" t="s">
        <v>111</v>
      </c>
      <c r="B74" s="89">
        <v>2.8405170000000002</v>
      </c>
      <c r="C74" s="89">
        <v>2.1469559999999999</v>
      </c>
      <c r="D74" s="89">
        <v>1.6913320000000001</v>
      </c>
      <c r="E74" s="89">
        <v>12.504839</v>
      </c>
      <c r="F74" s="89">
        <v>12.384276</v>
      </c>
      <c r="G74" s="90">
        <f>IF(AND(F74&gt;0,E74&gt;0),(E74/F74%)-100,"x  ")</f>
        <v>0.97351674009850342</v>
      </c>
    </row>
    <row r="75" spans="1:7" x14ac:dyDescent="0.2">
      <c r="A75" s="64" t="s">
        <v>46</v>
      </c>
      <c r="B75" s="96">
        <v>1589.917418</v>
      </c>
      <c r="C75" s="92">
        <v>1478.314128</v>
      </c>
      <c r="D75" s="92">
        <v>1659.5631209999999</v>
      </c>
      <c r="E75" s="92">
        <v>9405.3930409999994</v>
      </c>
      <c r="F75" s="92">
        <v>9414.9369580000002</v>
      </c>
      <c r="G75" s="93">
        <f>IF(AND(F75&gt;0,E75&gt;0),(E75/F75%)-100,"x  ")</f>
        <v>-0.10136995120174674</v>
      </c>
    </row>
    <row r="77" spans="1:7" x14ac:dyDescent="0.2">
      <c r="A77" s="34" t="s">
        <v>157</v>
      </c>
    </row>
    <row r="78" spans="1:7" x14ac:dyDescent="0.2">
      <c r="A78" s="34" t="s">
        <v>184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67 A26:G39">
    <cfRule type="expression" dxfId="2" priority="1">
      <formula>MOD(ROW(),2)=0</formula>
    </cfRule>
  </conditionalFormatting>
  <conditionalFormatting sqref="A8:G24 A68:G75 B67:G67 A40:G66">
    <cfRule type="expression" dxfId="1" priority="3">
      <formula>MOD(ROW(),2)=0</formula>
    </cfRule>
  </conditionalFormatting>
  <conditionalFormatting sqref="A25:G25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2/14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B43" sqref="B43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9392.8882020000001</v>
      </c>
      <c r="C9" s="98"/>
      <c r="D9" s="97">
        <v>9414.9369580000002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2014</v>
      </c>
      <c r="C10" s="20">
        <v>2014</v>
      </c>
      <c r="D10" s="12">
        <v>2013</v>
      </c>
      <c r="E10" s="12">
        <v>2013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750.83602800000006</v>
      </c>
      <c r="C11" s="82">
        <f t="shared" ref="C11:C25" si="0">IF(B$8&gt;0,B11/B$8*100,0)</f>
        <v>0</v>
      </c>
      <c r="D11" s="83">
        <v>699.88976100000002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54</v>
      </c>
      <c r="B12" s="81">
        <v>748.07104300000003</v>
      </c>
      <c r="C12" s="84">
        <f t="shared" si="0"/>
        <v>0</v>
      </c>
      <c r="D12" s="83">
        <v>682.65671099999997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177</v>
      </c>
      <c r="B13" s="81">
        <v>705.72986500000002</v>
      </c>
      <c r="C13" s="84">
        <f t="shared" si="0"/>
        <v>0</v>
      </c>
      <c r="D13" s="83">
        <v>692.90615600000001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81">
        <v>600.086949</v>
      </c>
      <c r="C14" s="84">
        <f t="shared" si="0"/>
        <v>0</v>
      </c>
      <c r="D14" s="83">
        <v>571.08042699999999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593.91522399999997</v>
      </c>
      <c r="C15" s="84">
        <f t="shared" si="0"/>
        <v>0</v>
      </c>
      <c r="D15" s="83">
        <v>557.281294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526.44082300000002</v>
      </c>
      <c r="C16" s="84">
        <f t="shared" si="0"/>
        <v>0</v>
      </c>
      <c r="D16" s="83">
        <v>529.80669599999999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180</v>
      </c>
      <c r="B17" s="81">
        <v>490.24978599999997</v>
      </c>
      <c r="C17" s="84">
        <f t="shared" si="0"/>
        <v>0</v>
      </c>
      <c r="D17" s="83">
        <v>462.82776799999999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420.615543</v>
      </c>
      <c r="C18" s="84">
        <f t="shared" si="0"/>
        <v>0</v>
      </c>
      <c r="D18" s="83">
        <v>422.27915999999999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365.42039699999998</v>
      </c>
      <c r="C19" s="84">
        <f t="shared" si="0"/>
        <v>0</v>
      </c>
      <c r="D19" s="83">
        <v>311.749641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61</v>
      </c>
      <c r="B20" s="81">
        <v>304.57185900000002</v>
      </c>
      <c r="C20" s="84">
        <f t="shared" si="0"/>
        <v>0</v>
      </c>
      <c r="D20" s="83">
        <v>303.606131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1">
        <v>279.45743700000003</v>
      </c>
      <c r="C21" s="84">
        <f t="shared" si="0"/>
        <v>0</v>
      </c>
      <c r="D21" s="83">
        <v>279.291853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81</v>
      </c>
      <c r="B22" s="81">
        <v>244.64685</v>
      </c>
      <c r="C22" s="84">
        <f t="shared" si="0"/>
        <v>0</v>
      </c>
      <c r="D22" s="83">
        <v>246.807512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59</v>
      </c>
      <c r="B23" s="81">
        <v>241.42439100000001</v>
      </c>
      <c r="C23" s="84">
        <f t="shared" si="0"/>
        <v>0</v>
      </c>
      <c r="D23" s="83">
        <v>224.093886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181</v>
      </c>
      <c r="B24" s="81">
        <v>235.52105499999999</v>
      </c>
      <c r="C24" s="84">
        <f t="shared" si="0"/>
        <v>0</v>
      </c>
      <c r="D24" s="83">
        <v>208.11355900000001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182</v>
      </c>
      <c r="B25" s="81">
        <v>211.21770100000001</v>
      </c>
      <c r="C25" s="84">
        <f t="shared" si="0"/>
        <v>0</v>
      </c>
      <c r="D25" s="83">
        <v>288.17642699999999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2674.6832510000013</v>
      </c>
      <c r="C27" s="84">
        <f>IF(B$8&gt;0,B27/B$8*100,0)</f>
        <v>0</v>
      </c>
      <c r="D27" s="83">
        <f>D9-(SUM(D11:D25))</f>
        <v>2934.369976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2014</v>
      </c>
      <c r="C36" s="6">
        <v>2013</v>
      </c>
      <c r="D36" s="6">
        <v>2012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2" si="2">IF(F37=0,"",F37)</f>
        <v>1528.4109800000001</v>
      </c>
      <c r="C37" s="100">
        <v>1543.948502</v>
      </c>
      <c r="D37" s="100">
        <v>1364.0933540000001</v>
      </c>
      <c r="E37" s="28"/>
      <c r="F37" s="101">
        <v>1528.4109800000001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1522.5267980000001</v>
      </c>
      <c r="C38" s="100">
        <v>1603.963321</v>
      </c>
      <c r="D38" s="100">
        <v>1417.2305610000001</v>
      </c>
      <c r="E38" s="12"/>
      <c r="F38" s="101">
        <v>1522.5267980000001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1626.6605959999999</v>
      </c>
      <c r="C39" s="100">
        <v>1571.4496670000001</v>
      </c>
      <c r="D39" s="100">
        <v>1632.0399669999999</v>
      </c>
      <c r="E39" s="12"/>
      <c r="F39" s="101">
        <v>1626.6605959999999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1589.917418</v>
      </c>
      <c r="C40" s="100">
        <v>1652.2487100000001</v>
      </c>
      <c r="D40" s="100">
        <v>1585.6226489999999</v>
      </c>
      <c r="E40" s="12"/>
      <c r="F40" s="101">
        <v>1589.917418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1478.314128</v>
      </c>
      <c r="C41" s="100">
        <v>1581.874536</v>
      </c>
      <c r="D41" s="100">
        <v>1606.7078039999999</v>
      </c>
      <c r="E41" s="12"/>
      <c r="F41" s="101">
        <v>1478.314128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1659.5631209999999</v>
      </c>
      <c r="C42" s="100">
        <v>1461.4522219999999</v>
      </c>
      <c r="D42" s="100">
        <v>1659.2068650000001</v>
      </c>
      <c r="E42" s="20"/>
      <c r="F42" s="101">
        <v>1659.5631209999999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/>
      <c r="C43" s="100">
        <v>1659.1775729999999</v>
      </c>
      <c r="D43" s="100">
        <v>1628.598538</v>
      </c>
      <c r="E43" s="20"/>
      <c r="F43" s="101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/>
      <c r="C44" s="100">
        <v>1548.1533380000001</v>
      </c>
      <c r="D44" s="100">
        <v>1633.0934930000001</v>
      </c>
      <c r="E44" s="20"/>
      <c r="F44" s="101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/>
      <c r="C45" s="100">
        <v>1590.4518599999999</v>
      </c>
      <c r="D45" s="100">
        <v>1456.9730569999999</v>
      </c>
      <c r="E45" s="20"/>
      <c r="F45" s="101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1744.210169</v>
      </c>
      <c r="D46" s="100">
        <v>1594.5664260000001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1523.2251650000001</v>
      </c>
      <c r="D47" s="100">
        <v>1776.7949960000001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1493.689922</v>
      </c>
      <c r="D48" s="100">
        <v>1469.6941179999999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2/14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2019-01-15T07:24:36Z</cp:lastPrinted>
  <dcterms:created xsi:type="dcterms:W3CDTF">2012-03-28T07:56:08Z</dcterms:created>
  <dcterms:modified xsi:type="dcterms:W3CDTF">2019-08-19T06:48:46Z</dcterms:modified>
  <cp:category>LIS-Bericht</cp:category>
</cp:coreProperties>
</file>