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G43" i="10" s="1"/>
  <c r="D43" i="10"/>
  <c r="C43" i="10"/>
  <c r="B43" i="10"/>
  <c r="G42" i="10"/>
  <c r="G41" i="10"/>
  <c r="G40" i="10"/>
  <c r="G39" i="10"/>
  <c r="G38" i="10"/>
  <c r="G36" i="10"/>
  <c r="G35" i="10"/>
  <c r="G34" i="10"/>
  <c r="G33" i="10"/>
  <c r="G30" i="10"/>
  <c r="G29" i="10"/>
  <c r="G28" i="10"/>
  <c r="G37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1" i="10" l="1"/>
  <c r="G12" i="10"/>
</calcChain>
</file>

<file path=xl/sharedStrings.xml><?xml version="1.0" encoding="utf-8"?>
<sst xmlns="http://schemas.openxmlformats.org/spreadsheetml/2006/main" count="220" uniqueCount="182">
  <si>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</si>
  <si>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</si>
  <si>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</si>
  <si>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</si>
  <si>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</si>
  <si>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</si>
  <si>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</si>
  <si>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</si>
  <si>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</si>
  <si>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</si>
  <si>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</si>
  <si>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</si>
  <si>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</si>
  <si>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</si>
  <si>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</si>
  <si>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</si>
  <si>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</si>
  <si>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</si>
  <si>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</si>
  <si>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</si>
  <si>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</si>
  <si>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</si>
  <si>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</si>
  <si>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</si>
  <si>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</si>
  <si>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</si>
  <si>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</si>
  <si>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</si>
  <si>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</si>
  <si>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</si>
  <si>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</si>
  <si>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</si>
  <si>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</si>
  <si>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</si>
  <si>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</si>
  <si>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</si>
  <si>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</si>
  <si>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</si>
  <si>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</si>
  <si>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</si>
  <si>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</si>
  <si>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</si>
  <si>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</si>
  <si>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</si>
  <si>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</si>
  <si>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</si>
  <si>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</si>
  <si>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</si>
  <si>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</si>
  <si>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</si>
  <si>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</si>
  <si>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</si>
  <si>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</si>
  <si>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</si>
  <si>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</si>
  <si>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</si>
  <si>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</si>
  <si>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</si>
  <si>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</si>
  <si>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</si>
  <si>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</si>
  <si>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</si>
  <si>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</si>
  <si>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</si>
  <si>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</si>
  <si>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</si>
  <si>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</si>
  <si>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</si>
  <si>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</si>
  <si>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</si>
  <si>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</si>
  <si>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</si>
  <si>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</si>
  <si>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</si>
  <si>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</si>
  <si>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</si>
  <si>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</si>
  <si>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</si>
  <si>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</si>
  <si>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</si>
  <si>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</si>
  <si>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</si>
  <si>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</si>
  <si>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</si>
  <si>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</si>
  <si>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</si>
  <si>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</si>
  <si>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</si>
  <si>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</si>
  <si>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</si>
  <si>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</si>
  <si>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</si>
  <si>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</si>
  <si>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</si>
  <si>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</si>
  <si>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</si>
  <si>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</si>
  <si>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</si>
  <si>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</si>
  <si>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</si>
  <si>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</si>
  <si>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</si>
  <si>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</si>
  <si>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</si>
  <si>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</si>
  <si>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</si>
  <si>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</si>
  <si>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</si>
  <si>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</si>
  <si>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</si>
  <si>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</si>
  <si>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</si>
  <si>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</si>
  <si>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</si>
  <si>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</si>
  <si>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</si>
  <si>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</si>
  <si>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</si>
  <si>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</si>
  <si>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</si>
  <si>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</si>
  <si>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</si>
  <si>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</si>
  <si>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</si>
  <si>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</si>
  <si>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</si>
  <si>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</si>
  <si>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</si>
  <si>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</si>
  <si>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</si>
  <si>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</si>
  <si>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</si>
  <si>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</si>
  <si>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</si>
  <si>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</si>
  <si>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</si>
  <si>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</si>
  <si>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</si>
  <si>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</si>
  <si>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</si>
  <si>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</si>
  <si>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</si>
  <si>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</si>
  <si>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</si>
  <si>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</si>
  <si>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</si>
  <si>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</si>
  <si>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</si>
  <si>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</si>
  <si>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</si>
  <si>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</si>
  <si>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</si>
  <si>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</si>
  <si>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</si>
  <si>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</si>
  <si>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</si>
  <si>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</si>
  <si>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</si>
  <si>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</si>
  <si>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</si>
  <si>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</si>
  <si>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4/14 HH</t>
  </si>
  <si>
    <t>4. Quartal 2014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</si>
  <si>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</si>
  <si>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</si>
  <si>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</si>
  <si>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</si>
  <si>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</si>
  <si>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</si>
  <si>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</si>
  <si>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2012 bis 2014 im Monatsvergleich</t>
  </si>
  <si>
    <t>Januar - Dezember 2014</t>
  </si>
  <si>
    <t>Frankreich</t>
  </si>
  <si>
    <t>China, Volksrepublik</t>
  </si>
  <si>
    <t>Verein.Arabische Em.</t>
  </si>
  <si>
    <t>Verein.Staaten (USA)</t>
  </si>
  <si>
    <t>Vereinigt.Königreich</t>
  </si>
  <si>
    <t>Russische Föderation</t>
  </si>
  <si>
    <t xml:space="preserve">2. Ausfuhr des Landes Hamburg im monatlichen Jahresvergleich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</si>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</sst>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  <numFmt numFmtId="171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69" fontId="16" fillId="0" borderId="0" xfId="0" applyNumberFormat="1" applyFont="1"/>
    <xf numFmtId="170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1" fontId="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Verein.Arabische Em.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Österreich</c:v>
                </c:pt>
                <c:pt idx="11">
                  <c:v>Spanien</c:v>
                </c:pt>
                <c:pt idx="12">
                  <c:v>Brasilien</c:v>
                </c:pt>
                <c:pt idx="13">
                  <c:v>Russische Föderation</c:v>
                </c:pt>
                <c:pt idx="14">
                  <c:v>Schweiz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13513.967283</c:v>
                </c:pt>
                <c:pt idx="1">
                  <c:v>4200.545811</c:v>
                </c:pt>
                <c:pt idx="2">
                  <c:v>3419.5484099999999</c:v>
                </c:pt>
                <c:pt idx="3">
                  <c:v>3403.4092230000001</c:v>
                </c:pt>
                <c:pt idx="4">
                  <c:v>3102.1514870000001</c:v>
                </c:pt>
                <c:pt idx="5">
                  <c:v>2283.1685819999998</c:v>
                </c:pt>
                <c:pt idx="6">
                  <c:v>1445.4016799999999</c:v>
                </c:pt>
                <c:pt idx="7">
                  <c:v>1164.9150380000001</c:v>
                </c:pt>
                <c:pt idx="8">
                  <c:v>956.010175</c:v>
                </c:pt>
                <c:pt idx="9">
                  <c:v>931.38811099999998</c:v>
                </c:pt>
                <c:pt idx="10">
                  <c:v>873.68453899999997</c:v>
                </c:pt>
                <c:pt idx="11">
                  <c:v>852.37150699999995</c:v>
                </c:pt>
                <c:pt idx="12">
                  <c:v>852.23872900000003</c:v>
                </c:pt>
                <c:pt idx="13">
                  <c:v>738.70626000000004</c:v>
                </c:pt>
                <c:pt idx="14">
                  <c:v>697.92575799999997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Verein.Arabische Em.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Österreich</c:v>
                </c:pt>
                <c:pt idx="11">
                  <c:v>Spanien</c:v>
                </c:pt>
                <c:pt idx="12">
                  <c:v>Brasilien</c:v>
                </c:pt>
                <c:pt idx="13">
                  <c:v>Russische Föderation</c:v>
                </c:pt>
                <c:pt idx="14">
                  <c:v>Schweiz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13958.588088</c:v>
                </c:pt>
                <c:pt idx="1">
                  <c:v>3447.40011</c:v>
                </c:pt>
                <c:pt idx="2">
                  <c:v>3021.9020479999999</c:v>
                </c:pt>
                <c:pt idx="3">
                  <c:v>2585.729014</c:v>
                </c:pt>
                <c:pt idx="4">
                  <c:v>2903.6778370000002</c:v>
                </c:pt>
                <c:pt idx="5">
                  <c:v>2082.0121559999998</c:v>
                </c:pt>
                <c:pt idx="6">
                  <c:v>765.31194100000005</c:v>
                </c:pt>
                <c:pt idx="7">
                  <c:v>1059.4556339999999</c:v>
                </c:pt>
                <c:pt idx="8">
                  <c:v>988.88797299999999</c:v>
                </c:pt>
                <c:pt idx="9">
                  <c:v>944.36209199999996</c:v>
                </c:pt>
                <c:pt idx="10">
                  <c:v>1072.5034029999999</c:v>
                </c:pt>
                <c:pt idx="11">
                  <c:v>732.47692700000005</c:v>
                </c:pt>
                <c:pt idx="12">
                  <c:v>688.88346899999999</c:v>
                </c:pt>
                <c:pt idx="13">
                  <c:v>1000.118781</c:v>
                </c:pt>
                <c:pt idx="14">
                  <c:v>636.54626800000005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789184"/>
        <c:axId val="93973888"/>
      </c:barChart>
      <c:catAx>
        <c:axId val="917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3973888"/>
        <c:crosses val="autoZero"/>
        <c:auto val="1"/>
        <c:lblAlgn val="ctr"/>
        <c:lblOffset val="100"/>
        <c:noMultiLvlLbl val="0"/>
      </c:catAx>
      <c:valAx>
        <c:axId val="9397388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178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2936.5091219999999</c:v>
                </c:pt>
                <c:pt idx="1">
                  <c:v>4106.6131820000001</c:v>
                </c:pt>
                <c:pt idx="2">
                  <c:v>3931.84951</c:v>
                </c:pt>
                <c:pt idx="3">
                  <c:v>3568.0342390000001</c:v>
                </c:pt>
                <c:pt idx="4">
                  <c:v>3883.6913949999998</c:v>
                </c:pt>
                <c:pt idx="5">
                  <c:v>4149.0779890000003</c:v>
                </c:pt>
                <c:pt idx="6">
                  <c:v>4663.5748270000004</c:v>
                </c:pt>
                <c:pt idx="7">
                  <c:v>3666.9126940000001</c:v>
                </c:pt>
                <c:pt idx="8">
                  <c:v>4718.0391769999997</c:v>
                </c:pt>
                <c:pt idx="9">
                  <c:v>4547.7939530000003</c:v>
                </c:pt>
                <c:pt idx="10">
                  <c:v>3993.2758490000001</c:v>
                </c:pt>
                <c:pt idx="11">
                  <c:v>4982.6840300000003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1776"/>
        <c:axId val="80173696"/>
      </c:lineChart>
      <c:catAx>
        <c:axId val="801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0173696"/>
        <c:crosses val="autoZero"/>
        <c:auto val="1"/>
        <c:lblAlgn val="ctr"/>
        <c:lblOffset val="100"/>
        <c:noMultiLvlLbl val="0"/>
      </c:catAx>
      <c:valAx>
        <c:axId val="80173696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8017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146</v>
      </c>
    </row>
    <row r="16" spans="1:7" ht="15" x14ac:dyDescent="0.2">
      <c r="G16" s="51" t="s">
        <v>161</v>
      </c>
    </row>
    <row r="17" spans="1:7" x14ac:dyDescent="0.2">
      <c r="G17" s="53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181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106" t="s">
        <v>0</v>
      </c>
      <c r="B2" s="106"/>
      <c r="C2" s="106"/>
      <c r="D2" s="106"/>
      <c r="E2" s="106"/>
      <c r="F2" s="106"/>
      <c r="G2" s="106"/>
    </row>
    <row r="3" spans="1:7" s="40" customFormat="1" x14ac:dyDescent="0.2"/>
    <row r="4" spans="1:7" s="40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0" customFormat="1" x14ac:dyDescent="0.2">
      <c r="A5" s="100"/>
      <c r="B5" s="100"/>
      <c r="C5" s="100"/>
      <c r="D5" s="100"/>
      <c r="E5" s="100"/>
      <c r="F5" s="100"/>
      <c r="G5" s="100"/>
    </row>
    <row r="6" spans="1:7" s="40" customFormat="1" x14ac:dyDescent="0.2">
      <c r="A6" s="66" t="s">
        <v>140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2" t="s">
        <v>129</v>
      </c>
      <c r="B8" s="99"/>
      <c r="C8" s="99"/>
      <c r="D8" s="99"/>
      <c r="E8" s="99"/>
      <c r="F8" s="99"/>
      <c r="G8" s="99"/>
    </row>
    <row r="9" spans="1:7" s="40" customFormat="1" x14ac:dyDescent="0.2">
      <c r="A9" s="99" t="s">
        <v>4</v>
      </c>
      <c r="B9" s="99"/>
      <c r="C9" s="99"/>
      <c r="D9" s="99"/>
      <c r="E9" s="99"/>
      <c r="F9" s="99"/>
      <c r="G9" s="99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40" customFormat="1" x14ac:dyDescent="0.2">
      <c r="A12" s="99" t="s">
        <v>3</v>
      </c>
      <c r="B12" s="99"/>
      <c r="C12" s="99"/>
      <c r="D12" s="99"/>
      <c r="E12" s="99"/>
      <c r="F12" s="99"/>
      <c r="G12" s="99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2" t="s">
        <v>131</v>
      </c>
      <c r="B15" s="99"/>
      <c r="C15" s="99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3" t="s">
        <v>149</v>
      </c>
      <c r="B17" s="99"/>
      <c r="C17" s="99"/>
      <c r="D17" s="69"/>
      <c r="E17" s="69"/>
      <c r="F17" s="69"/>
      <c r="G17" s="69"/>
    </row>
    <row r="18" spans="1:7" s="40" customFormat="1" ht="12.75" customHeight="1" x14ac:dyDescent="0.2">
      <c r="A18" s="69" t="s">
        <v>133</v>
      </c>
      <c r="B18" s="104" t="s">
        <v>156</v>
      </c>
      <c r="C18" s="99"/>
      <c r="D18" s="69"/>
      <c r="E18" s="69"/>
      <c r="F18" s="69"/>
      <c r="G18" s="69"/>
    </row>
    <row r="19" spans="1:7" s="40" customFormat="1" ht="12.75" customHeight="1" x14ac:dyDescent="0.2">
      <c r="A19" s="69" t="s">
        <v>134</v>
      </c>
      <c r="B19" s="105" t="s">
        <v>150</v>
      </c>
      <c r="C19" s="105"/>
      <c r="D19" s="105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2" t="s">
        <v>141</v>
      </c>
      <c r="B21" s="99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135</v>
      </c>
      <c r="B23" s="99" t="s">
        <v>136</v>
      </c>
      <c r="C23" s="99"/>
      <c r="D23" s="69"/>
      <c r="E23" s="69"/>
      <c r="F23" s="69"/>
      <c r="G23" s="69"/>
    </row>
    <row r="24" spans="1:7" s="40" customFormat="1" ht="12.75" customHeight="1" x14ac:dyDescent="0.2">
      <c r="A24" s="69" t="s">
        <v>137</v>
      </c>
      <c r="B24" s="99" t="s">
        <v>138</v>
      </c>
      <c r="C24" s="99"/>
      <c r="D24" s="69"/>
      <c r="E24" s="69"/>
      <c r="F24" s="69"/>
      <c r="G24" s="69"/>
    </row>
    <row r="25" spans="1:7" s="40" customFormat="1" ht="12.75" customHeight="1" x14ac:dyDescent="0.2">
      <c r="A25" s="69"/>
      <c r="B25" s="99"/>
      <c r="C25" s="99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142</v>
      </c>
      <c r="B27" s="70" t="s">
        <v>143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1" t="s">
        <v>163</v>
      </c>
      <c r="B29" s="99"/>
      <c r="C29" s="99"/>
      <c r="D29" s="99"/>
      <c r="E29" s="99"/>
      <c r="F29" s="99"/>
      <c r="G29" s="99"/>
    </row>
    <row r="30" spans="1:7" s="40" customFormat="1" ht="41.85" customHeight="1" x14ac:dyDescent="0.2">
      <c r="A30" s="99" t="s">
        <v>148</v>
      </c>
      <c r="B30" s="99"/>
      <c r="C30" s="99"/>
      <c r="D30" s="99"/>
      <c r="E30" s="99"/>
      <c r="F30" s="99"/>
      <c r="G30" s="99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0" t="s">
        <v>144</v>
      </c>
      <c r="B41" s="100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145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139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0" t="s">
        <v>154</v>
      </c>
      <c r="B2" s="110"/>
      <c r="C2" s="110"/>
      <c r="D2" s="110"/>
      <c r="E2" s="110"/>
      <c r="F2" s="110"/>
      <c r="G2" s="110"/>
    </row>
    <row r="4" spans="1:7" s="9" customFormat="1" ht="26.25" customHeight="1" x14ac:dyDescent="0.2">
      <c r="A4" s="118" t="s">
        <v>132</v>
      </c>
      <c r="B4" s="77" t="s">
        <v>121</v>
      </c>
      <c r="C4" s="77" t="s">
        <v>122</v>
      </c>
      <c r="D4" s="77" t="s">
        <v>123</v>
      </c>
      <c r="E4" s="113" t="s">
        <v>164</v>
      </c>
      <c r="F4" s="114"/>
      <c r="G4" s="115"/>
    </row>
    <row r="5" spans="1:7" s="9" customFormat="1" ht="18" customHeight="1" x14ac:dyDescent="0.2">
      <c r="A5" s="119"/>
      <c r="B5" s="111" t="s">
        <v>165</v>
      </c>
      <c r="C5" s="112"/>
      <c r="D5" s="112"/>
      <c r="E5" s="32" t="s">
        <v>165</v>
      </c>
      <c r="F5" s="32" t="s">
        <v>166</v>
      </c>
      <c r="G5" s="116" t="s">
        <v>155</v>
      </c>
    </row>
    <row r="6" spans="1:7" s="9" customFormat="1" ht="17.25" customHeight="1" x14ac:dyDescent="0.2">
      <c r="A6" s="120"/>
      <c r="B6" s="111" t="s">
        <v>128</v>
      </c>
      <c r="C6" s="112"/>
      <c r="D6" s="112"/>
      <c r="E6" s="112"/>
      <c r="F6" s="112"/>
      <c r="G6" s="117"/>
    </row>
    <row r="7" spans="1:7" s="9" customFormat="1" ht="18.75" customHeight="1" x14ac:dyDescent="0.2">
      <c r="A7" s="33" t="s">
        <v>22</v>
      </c>
      <c r="B7" s="78">
        <v>201.88479100000001</v>
      </c>
      <c r="C7" s="78">
        <v>156.31178700000001</v>
      </c>
      <c r="D7" s="78">
        <v>181.25047499999999</v>
      </c>
      <c r="E7" s="78">
        <v>2314.7861539999999</v>
      </c>
      <c r="F7" s="78">
        <v>2385.9408210000001</v>
      </c>
      <c r="G7" s="79">
        <f>IF(AND(F7&gt;0,E7&gt;0),(E7/F7%)-100,"x  ")</f>
        <v>-2.9822477730264012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0</v>
      </c>
      <c r="C9" s="78">
        <v>5.8999999999999997E-2</v>
      </c>
      <c r="D9" s="78">
        <v>6.2700000000000006E-2</v>
      </c>
      <c r="E9" s="78">
        <v>1.4596</v>
      </c>
      <c r="F9" s="78">
        <v>0.284885</v>
      </c>
      <c r="G9" s="79">
        <f>IF(AND(F9&gt;0,E9&gt;0),(E9/F9%)-100,"x  ")</f>
        <v>412.34708742124019</v>
      </c>
    </row>
    <row r="10" spans="1:7" s="9" customFormat="1" ht="12" x14ac:dyDescent="0.2">
      <c r="A10" s="43" t="s">
        <v>25</v>
      </c>
      <c r="B10" s="78">
        <v>29.697239</v>
      </c>
      <c r="C10" s="78">
        <v>29.521094999999999</v>
      </c>
      <c r="D10" s="78">
        <v>27.273814000000002</v>
      </c>
      <c r="E10" s="78">
        <v>323.21393799999998</v>
      </c>
      <c r="F10" s="78">
        <v>257.99365899999998</v>
      </c>
      <c r="G10" s="79">
        <f>IF(AND(F10&gt;0,E10&gt;0),(E10/F10%)-100,"x  ")</f>
        <v>25.279799221732034</v>
      </c>
    </row>
    <row r="11" spans="1:7" s="9" customFormat="1" ht="12" x14ac:dyDescent="0.2">
      <c r="A11" s="43" t="s">
        <v>26</v>
      </c>
      <c r="B11" s="78">
        <v>157.37266600000001</v>
      </c>
      <c r="C11" s="78">
        <v>112.376459</v>
      </c>
      <c r="D11" s="78">
        <v>139.28743499999999</v>
      </c>
      <c r="E11" s="78">
        <v>1833.9200920000001</v>
      </c>
      <c r="F11" s="78">
        <v>1968.605804</v>
      </c>
      <c r="G11" s="79">
        <f>IF(AND(F11&gt;0,E11&gt;0),(E11/F11%)-100,"x  ")</f>
        <v>-6.8416801233813658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41.137663000000003</v>
      </c>
      <c r="C13" s="78">
        <v>27.555547000000001</v>
      </c>
      <c r="D13" s="78">
        <v>37.696472999999997</v>
      </c>
      <c r="E13" s="78">
        <v>404.23539199999999</v>
      </c>
      <c r="F13" s="78">
        <v>657.13889200000006</v>
      </c>
      <c r="G13" s="79">
        <f>IF(AND(F13&gt;0,E13&gt;0),(E13/F13%)-100,"x  ")</f>
        <v>-38.485547435837965</v>
      </c>
    </row>
    <row r="14" spans="1:7" s="9" customFormat="1" ht="12" x14ac:dyDescent="0.2">
      <c r="A14" s="44" t="s">
        <v>28</v>
      </c>
      <c r="B14" s="78">
        <v>25.641252999999999</v>
      </c>
      <c r="C14" s="78">
        <v>14.596755999999999</v>
      </c>
      <c r="D14" s="78">
        <v>24.967592</v>
      </c>
      <c r="E14" s="78">
        <v>363.87424099999998</v>
      </c>
      <c r="F14" s="78">
        <v>345.73310099999998</v>
      </c>
      <c r="G14" s="79">
        <f>IF(AND(F14&gt;0,E14&gt;0),(E14/F14%)-100,"x  ")</f>
        <v>5.2471516171082442</v>
      </c>
    </row>
    <row r="15" spans="1:7" s="9" customFormat="1" ht="12" x14ac:dyDescent="0.2">
      <c r="A15" s="45" t="s">
        <v>27</v>
      </c>
      <c r="B15" s="78">
        <v>14.814886</v>
      </c>
      <c r="C15" s="78">
        <v>14.355233</v>
      </c>
      <c r="D15" s="78">
        <v>14.626526</v>
      </c>
      <c r="E15" s="78">
        <v>156.19252399999999</v>
      </c>
      <c r="F15" s="78">
        <v>159.05647300000001</v>
      </c>
      <c r="G15" s="79">
        <f>IF(AND(F15&gt;0,E15&gt;0),(E15/F15%)-100,"x  ")</f>
        <v>-1.8005862609565213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4332.5272210000003</v>
      </c>
      <c r="C17" s="78">
        <v>3816.1938960000002</v>
      </c>
      <c r="D17" s="78">
        <v>4784.2868159999998</v>
      </c>
      <c r="E17" s="78">
        <v>46675.185102000003</v>
      </c>
      <c r="F17" s="78">
        <v>44920.521236</v>
      </c>
      <c r="G17" s="79">
        <f>IF(AND(F17&gt;0,E17&gt;0),(E17/F17%)-100,"x  ")</f>
        <v>3.9061520608398155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113.072892</v>
      </c>
      <c r="C19" s="78">
        <v>103.39658300000001</v>
      </c>
      <c r="D19" s="78">
        <v>107.733149</v>
      </c>
      <c r="E19" s="78">
        <v>724.67031899999995</v>
      </c>
      <c r="F19" s="78">
        <v>217.87007199999999</v>
      </c>
      <c r="G19" s="79">
        <f>IF(AND(F19&gt;0,E19&gt;0),(E19/F19%)-100,"x  ")</f>
        <v>232.61581654959929</v>
      </c>
    </row>
    <row r="20" spans="1:7" s="9" customFormat="1" ht="12" x14ac:dyDescent="0.2">
      <c r="A20" s="45" t="s">
        <v>33</v>
      </c>
      <c r="B20" s="78">
        <v>537.67923099999996</v>
      </c>
      <c r="C20" s="78">
        <v>543.82234600000004</v>
      </c>
      <c r="D20" s="78">
        <v>558.68593799999996</v>
      </c>
      <c r="E20" s="78">
        <v>6634.4403659999998</v>
      </c>
      <c r="F20" s="78">
        <v>6798.0543310000003</v>
      </c>
      <c r="G20" s="79">
        <f>IF(AND(F20&gt;0,E20&gt;0),(E20/F20%)-100,"x  ")</f>
        <v>-2.4067763662008304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4.3197660000000004</v>
      </c>
      <c r="C22" s="78">
        <v>5.9385450000000004</v>
      </c>
      <c r="D22" s="78">
        <v>4.7642420000000003</v>
      </c>
      <c r="E22" s="78">
        <v>45.438670999999999</v>
      </c>
      <c r="F22" s="78">
        <v>39.447479999999999</v>
      </c>
      <c r="G22" s="79">
        <f>IF(AND(F22&gt;0,E22&gt;0),(E22/F22%)-100,"x  ")</f>
        <v>15.187766113323335</v>
      </c>
    </row>
    <row r="23" spans="1:7" s="9" customFormat="1" ht="12" x14ac:dyDescent="0.2">
      <c r="A23" s="35" t="s">
        <v>36</v>
      </c>
      <c r="B23" s="78">
        <v>41.007488000000002</v>
      </c>
      <c r="C23" s="78">
        <v>37.009999000000001</v>
      </c>
      <c r="D23" s="78">
        <v>58.088966999999997</v>
      </c>
      <c r="E23" s="78">
        <v>573.85621100000003</v>
      </c>
      <c r="F23" s="78">
        <v>836.407782</v>
      </c>
      <c r="G23" s="79">
        <f>IF(AND(F23&gt;0,E23&gt;0),(E23/F23%)-100,"x  ")</f>
        <v>-31.390378790138996</v>
      </c>
    </row>
    <row r="24" spans="1:7" s="9" customFormat="1" ht="12" x14ac:dyDescent="0.2">
      <c r="A24" s="35" t="s">
        <v>38</v>
      </c>
      <c r="B24" s="78">
        <v>23.448909</v>
      </c>
      <c r="C24" s="78">
        <v>24.531817</v>
      </c>
      <c r="D24" s="78">
        <v>19.283424</v>
      </c>
      <c r="E24" s="78">
        <v>275.74494800000002</v>
      </c>
      <c r="F24" s="78">
        <v>286.79816599999998</v>
      </c>
      <c r="G24" s="79">
        <f>IF(AND(F24&gt;0,E24&gt;0),(E24/F24%)-100,"x  ")</f>
        <v>-3.8540058167596385</v>
      </c>
    </row>
    <row r="25" spans="1:7" s="9" customFormat="1" ht="12" x14ac:dyDescent="0.2">
      <c r="A25" s="35" t="s">
        <v>37</v>
      </c>
      <c r="B25" s="78">
        <v>210.514692</v>
      </c>
      <c r="C25" s="78">
        <v>158.773718</v>
      </c>
      <c r="D25" s="78">
        <v>163.55368000000001</v>
      </c>
      <c r="E25" s="78">
        <v>2303.926007</v>
      </c>
      <c r="F25" s="78">
        <v>2166.0019860000002</v>
      </c>
      <c r="G25" s="79">
        <f>IF(AND(F25&gt;0,E25&gt;0),(E25/F25%)-100,"x  ")</f>
        <v>6.3676774948256991</v>
      </c>
    </row>
    <row r="26" spans="1:7" s="9" customFormat="1" ht="12" x14ac:dyDescent="0.2">
      <c r="A26" s="46" t="s">
        <v>39</v>
      </c>
      <c r="B26" s="78">
        <v>3681.7750980000001</v>
      </c>
      <c r="C26" s="78">
        <v>3168.9749670000001</v>
      </c>
      <c r="D26" s="78">
        <v>4117.8677289999996</v>
      </c>
      <c r="E26" s="78">
        <v>39316.074417000003</v>
      </c>
      <c r="F26" s="78">
        <v>37904.596833000003</v>
      </c>
      <c r="G26" s="79">
        <f>IF(AND(F26&gt;0,E26&gt;0),(E26/F26%)-100,"x  ")</f>
        <v>3.7237636116238946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237.205985</v>
      </c>
      <c r="C28" s="78">
        <v>189.43609000000001</v>
      </c>
      <c r="D28" s="78">
        <v>169.38227699999999</v>
      </c>
      <c r="E28" s="78">
        <v>2609.8005520000002</v>
      </c>
      <c r="F28" s="78">
        <v>2329.4376299999999</v>
      </c>
      <c r="G28" s="79">
        <f>IF(AND(F28&gt;0,E28&gt;0),(E28/F28%)-100,"x  ")</f>
        <v>12.035648363764096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26.736421</v>
      </c>
      <c r="C30" s="78">
        <v>20.348884999999999</v>
      </c>
      <c r="D30" s="78">
        <v>21.044651999999999</v>
      </c>
      <c r="E30" s="78">
        <v>299.94939900000003</v>
      </c>
      <c r="F30" s="78">
        <v>270.43154600000003</v>
      </c>
      <c r="G30" s="79">
        <f>IF(AND(F30&gt;0,E30&gt;0),(E30/F30%)-100,"x  ")</f>
        <v>10.915092353907568</v>
      </c>
    </row>
    <row r="31" spans="1:7" s="9" customFormat="1" ht="12" x14ac:dyDescent="0.2">
      <c r="A31" s="48" t="s">
        <v>43</v>
      </c>
      <c r="B31" s="78">
        <v>47.769875999999996</v>
      </c>
      <c r="C31" s="78">
        <v>34.517485999999998</v>
      </c>
      <c r="D31" s="78">
        <v>34.381585999999999</v>
      </c>
      <c r="E31" s="78">
        <v>458.04263900000001</v>
      </c>
      <c r="F31" s="78">
        <v>403.61850299999998</v>
      </c>
      <c r="G31" s="79">
        <f>IF(AND(F31&gt;0,E31&gt;0),(E31/F31%)-100,"x  ")</f>
        <v>13.484053777385938</v>
      </c>
    </row>
    <row r="32" spans="1:7" s="9" customFormat="1" ht="12" x14ac:dyDescent="0.2">
      <c r="A32" s="48" t="s">
        <v>42</v>
      </c>
      <c r="B32" s="78">
        <v>73.623130000000003</v>
      </c>
      <c r="C32" s="78">
        <v>65.490882999999997</v>
      </c>
      <c r="D32" s="78">
        <v>34.636612</v>
      </c>
      <c r="E32" s="78">
        <v>809.83946500000002</v>
      </c>
      <c r="F32" s="78">
        <v>626.37904000000003</v>
      </c>
      <c r="G32" s="79">
        <f>IF(AND(F32&gt;0,E32&gt;0),(E32/F32%)-100,"x  ")</f>
        <v>29.28904278150813</v>
      </c>
    </row>
    <row r="33" spans="1:7" s="9" customFormat="1" ht="12" x14ac:dyDescent="0.2">
      <c r="A33" s="37" t="s">
        <v>44</v>
      </c>
      <c r="B33" s="78">
        <v>3444.569113</v>
      </c>
      <c r="C33" s="78">
        <v>2979.538877</v>
      </c>
      <c r="D33" s="78">
        <v>3948.4854519999999</v>
      </c>
      <c r="E33" s="78">
        <v>36706.273865000003</v>
      </c>
      <c r="F33" s="78">
        <v>35575.159203000003</v>
      </c>
      <c r="G33" s="79">
        <f>IF(AND(F33&gt;0,E33&gt;0),(E33/F33%)-100,"x  ")</f>
        <v>3.1795069574969403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8.5873589999999993</v>
      </c>
      <c r="C35" s="78">
        <v>9.9297219999999999</v>
      </c>
      <c r="D35" s="78">
        <v>10.845509</v>
      </c>
      <c r="E35" s="78">
        <v>91.683339000000004</v>
      </c>
      <c r="F35" s="78">
        <v>80.192494999999994</v>
      </c>
      <c r="G35" s="79">
        <f>IF(AND(F35&gt;0,E35&gt;0),(E35/F35%)-100,"x  ")</f>
        <v>14.329076555106568</v>
      </c>
    </row>
    <row r="36" spans="1:7" s="9" customFormat="1" ht="12" x14ac:dyDescent="0.2">
      <c r="A36" s="48" t="s">
        <v>46</v>
      </c>
      <c r="B36" s="78">
        <v>14.318834000000001</v>
      </c>
      <c r="C36" s="78">
        <v>12.950224</v>
      </c>
      <c r="D36" s="78">
        <v>11.045147</v>
      </c>
      <c r="E36" s="78">
        <v>158.32533000000001</v>
      </c>
      <c r="F36" s="78">
        <v>144.263079</v>
      </c>
      <c r="G36" s="79">
        <f>IF(AND(F36&gt;0,E36&gt;0),(E36/F36%)-100,"x  ")</f>
        <v>9.747643747434509</v>
      </c>
    </row>
    <row r="37" spans="1:7" s="9" customFormat="1" ht="12" x14ac:dyDescent="0.2">
      <c r="A37" s="48" t="s">
        <v>47</v>
      </c>
      <c r="B37" s="78">
        <v>18.188624000000001</v>
      </c>
      <c r="C37" s="78">
        <v>17.464386000000001</v>
      </c>
      <c r="D37" s="78">
        <v>14.543908999999999</v>
      </c>
      <c r="E37" s="78">
        <v>205.17524</v>
      </c>
      <c r="F37" s="78">
        <v>195.71216799999999</v>
      </c>
      <c r="G37" s="79">
        <f>IF(AND(F37&gt;0,E37&gt;0),(E37/F37%)-100,"x  ")</f>
        <v>4.8351985963386852</v>
      </c>
    </row>
    <row r="38" spans="1:7" s="9" customFormat="1" ht="12" x14ac:dyDescent="0.2">
      <c r="A38" s="48" t="s">
        <v>48</v>
      </c>
      <c r="B38" s="78">
        <v>217.22399899999999</v>
      </c>
      <c r="C38" s="78">
        <v>203.61931899999999</v>
      </c>
      <c r="D38" s="78">
        <v>256.59423700000002</v>
      </c>
      <c r="E38" s="78">
        <v>2475.3617979999999</v>
      </c>
      <c r="F38" s="78">
        <v>2421.6921750000001</v>
      </c>
      <c r="G38" s="79">
        <f>IF(AND(F38&gt;0,E38&gt;0),(E38/F38%)-100,"x  ")</f>
        <v>2.2162033454974477</v>
      </c>
    </row>
    <row r="39" spans="1:7" s="9" customFormat="1" ht="12" x14ac:dyDescent="0.2">
      <c r="A39" s="48" t="s">
        <v>49</v>
      </c>
      <c r="B39" s="78">
        <v>60.026192000000002</v>
      </c>
      <c r="C39" s="78">
        <v>45.840727000000001</v>
      </c>
      <c r="D39" s="78">
        <v>60.062358000000003</v>
      </c>
      <c r="E39" s="78">
        <v>615.90721199999996</v>
      </c>
      <c r="F39" s="78">
        <v>659.33691599999997</v>
      </c>
      <c r="G39" s="79">
        <f>IF(AND(F39&gt;0,E39&gt;0),(E39/F39%)-100,"x  ")</f>
        <v>-6.586875836328872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40.967781000000002</v>
      </c>
      <c r="C41" s="78">
        <v>33.709519</v>
      </c>
      <c r="D41" s="78">
        <v>44.720911000000001</v>
      </c>
      <c r="E41" s="78">
        <v>396.059393</v>
      </c>
      <c r="F41" s="78">
        <v>372.02282200000002</v>
      </c>
      <c r="G41" s="79">
        <f t="shared" ref="G41:G46" si="0">IF(AND(F41&gt;0,E41&gt;0),(E41/F41%)-100,"x  ")</f>
        <v>6.4610474354178109</v>
      </c>
    </row>
    <row r="42" spans="1:7" s="9" customFormat="1" ht="12" x14ac:dyDescent="0.2">
      <c r="A42" s="48" t="s">
        <v>52</v>
      </c>
      <c r="B42" s="78">
        <v>40.223267999999997</v>
      </c>
      <c r="C42" s="78">
        <v>35.994357999999998</v>
      </c>
      <c r="D42" s="78">
        <v>36.495956999999997</v>
      </c>
      <c r="E42" s="78">
        <v>456.96659499999998</v>
      </c>
      <c r="F42" s="78">
        <v>447.03161799999998</v>
      </c>
      <c r="G42" s="79">
        <f t="shared" si="0"/>
        <v>2.2224327318162835</v>
      </c>
    </row>
    <row r="43" spans="1:7" s="9" customFormat="1" ht="12" x14ac:dyDescent="0.2">
      <c r="A43" s="48" t="s">
        <v>53</v>
      </c>
      <c r="B43" s="78">
        <v>14.410807</v>
      </c>
      <c r="C43" s="78">
        <v>13.610156999999999</v>
      </c>
      <c r="D43" s="78">
        <v>13.98541</v>
      </c>
      <c r="E43" s="78">
        <v>172.109149</v>
      </c>
      <c r="F43" s="78">
        <v>161.581298</v>
      </c>
      <c r="G43" s="79">
        <f t="shared" si="0"/>
        <v>6.5155133238253882</v>
      </c>
    </row>
    <row r="44" spans="1:7" s="9" customFormat="1" ht="12" x14ac:dyDescent="0.2">
      <c r="A44" s="48" t="s">
        <v>54</v>
      </c>
      <c r="B44" s="78">
        <v>14.406091999999999</v>
      </c>
      <c r="C44" s="78">
        <v>1.5724999999999999E-2</v>
      </c>
      <c r="D44" s="78">
        <v>94.749825999999999</v>
      </c>
      <c r="E44" s="78">
        <v>384.33551199999999</v>
      </c>
      <c r="F44" s="78">
        <v>108.55528700000001</v>
      </c>
      <c r="G44" s="79">
        <f t="shared" si="0"/>
        <v>254.04587157509883</v>
      </c>
    </row>
    <row r="45" spans="1:7" s="9" customFormat="1" ht="12" x14ac:dyDescent="0.2">
      <c r="A45" s="48" t="s">
        <v>55</v>
      </c>
      <c r="B45" s="78">
        <v>2593.2814499999999</v>
      </c>
      <c r="C45" s="78">
        <v>2235.5005780000001</v>
      </c>
      <c r="D45" s="78">
        <v>3101.692877</v>
      </c>
      <c r="E45" s="78">
        <v>27581.191825999998</v>
      </c>
      <c r="F45" s="78">
        <v>27067.578532</v>
      </c>
      <c r="G45" s="79">
        <f t="shared" si="0"/>
        <v>1.8975221348034239</v>
      </c>
    </row>
    <row r="46" spans="1:7" s="9" customFormat="1" ht="12" x14ac:dyDescent="0.2">
      <c r="A46" s="48" t="s">
        <v>56</v>
      </c>
      <c r="B46" s="78">
        <v>63.083886</v>
      </c>
      <c r="C46" s="78">
        <v>59.911127999999998</v>
      </c>
      <c r="D46" s="78">
        <v>51.642879000000001</v>
      </c>
      <c r="E46" s="78">
        <v>716.59309900000005</v>
      </c>
      <c r="F46" s="78">
        <v>685.69387500000005</v>
      </c>
      <c r="G46" s="79">
        <f t="shared" si="0"/>
        <v>4.5062709653050348</v>
      </c>
    </row>
    <row r="47" spans="1:7" s="9" customFormat="1" ht="12" x14ac:dyDescent="0.2">
      <c r="A47" s="34"/>
    </row>
    <row r="48" spans="1:7" s="9" customFormat="1" ht="12" x14ac:dyDescent="0.2">
      <c r="A48" s="38" t="s">
        <v>160</v>
      </c>
      <c r="B48" s="78">
        <v>25.285250000000001</v>
      </c>
      <c r="C48" s="78">
        <v>30.031365000000001</v>
      </c>
      <c r="D48" s="78">
        <v>25.511302000000001</v>
      </c>
      <c r="E48" s="78">
        <v>274.59102100000001</v>
      </c>
      <c r="F48" s="78">
        <v>255.43613199999999</v>
      </c>
      <c r="G48" s="79">
        <f>IF(AND(F48&gt;0,E48&gt;0),(E48/F48%)-100,"x  ")</f>
        <v>7.498895653493534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4559.6972619999997</v>
      </c>
      <c r="C50" s="81">
        <v>4002.5370480000001</v>
      </c>
      <c r="D50" s="81">
        <v>4991.0485930000004</v>
      </c>
      <c r="E50" s="81">
        <v>49264.562276999997</v>
      </c>
      <c r="F50" s="81">
        <v>47561.898189</v>
      </c>
      <c r="G50" s="82">
        <f>IF(AND(F50&gt;0,E50&gt;0),(E50/F50%)-100,"x  ")</f>
        <v>3.5798909480736114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179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1" t="s">
        <v>157</v>
      </c>
      <c r="B2" s="122"/>
      <c r="C2" s="122"/>
      <c r="D2" s="122"/>
      <c r="E2" s="122"/>
      <c r="F2" s="122"/>
      <c r="G2" s="122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3" t="s">
        <v>58</v>
      </c>
      <c r="B4" s="83" t="s">
        <v>121</v>
      </c>
      <c r="C4" s="83" t="s">
        <v>122</v>
      </c>
      <c r="D4" s="83" t="s">
        <v>123</v>
      </c>
      <c r="E4" s="127" t="s">
        <v>164</v>
      </c>
      <c r="F4" s="127"/>
      <c r="G4" s="128"/>
    </row>
    <row r="5" spans="1:7" ht="24" customHeight="1" x14ac:dyDescent="0.2">
      <c r="A5" s="124"/>
      <c r="B5" s="112" t="s">
        <v>167</v>
      </c>
      <c r="C5" s="112"/>
      <c r="D5" s="112"/>
      <c r="E5" s="74" t="s">
        <v>167</v>
      </c>
      <c r="F5" s="74" t="s">
        <v>168</v>
      </c>
      <c r="G5" s="129" t="s">
        <v>152</v>
      </c>
    </row>
    <row r="6" spans="1:7" ht="17.25" customHeight="1" x14ac:dyDescent="0.2">
      <c r="A6" s="125"/>
      <c r="B6" s="112" t="s">
        <v>128</v>
      </c>
      <c r="C6" s="126"/>
      <c r="D6" s="126"/>
      <c r="E6" s="126"/>
      <c r="F6" s="126"/>
      <c r="G6" s="130"/>
    </row>
    <row r="7" spans="1:7" x14ac:dyDescent="0.2">
      <c r="A7" s="91"/>
    </row>
    <row r="8" spans="1:7" ht="12.75" customHeight="1" x14ac:dyDescent="0.2">
      <c r="A8" s="57" t="s">
        <v>59</v>
      </c>
      <c r="B8" s="78">
        <v>2787.6977980000001</v>
      </c>
      <c r="C8" s="78">
        <v>2350.8933080000002</v>
      </c>
      <c r="D8" s="78">
        <v>2598.282784</v>
      </c>
      <c r="E8" s="78">
        <v>30215.863455999999</v>
      </c>
      <c r="F8" s="78">
        <v>30182.146686</v>
      </c>
      <c r="G8" s="79">
        <f>IF(AND(F8&gt;0,E8&gt;0),(E8/F8%)-100,"x  ")</f>
        <v>0.11171097387727968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2630.0294690000001</v>
      </c>
      <c r="C10" s="78">
        <v>2206.45631</v>
      </c>
      <c r="D10" s="78">
        <v>2472.4971679999999</v>
      </c>
      <c r="E10" s="78">
        <v>28063.964966</v>
      </c>
      <c r="F10" s="78">
        <v>27406.105036000001</v>
      </c>
      <c r="G10" s="79">
        <f>IF(AND(F10&gt;0,E10&gt;0),(E10/F10%)-100,"x  ")</f>
        <v>2.4004138097546104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2">
        <f>SUM(B14:B30)</f>
        <v>1973.10005</v>
      </c>
      <c r="C12" s="92">
        <f>SUM(C14:C30)</f>
        <v>1510.0978230000005</v>
      </c>
      <c r="D12" s="92">
        <f>SUM(D14:D30)</f>
        <v>1791.5428579999996</v>
      </c>
      <c r="E12" s="92">
        <f>SUM(E14:E30)</f>
        <v>20636.283404000002</v>
      </c>
      <c r="F12" s="92">
        <f>SUM(F14:F30)</f>
        <v>20916.758740000001</v>
      </c>
      <c r="G12" s="93">
        <f>IF(AND(F12&gt;0,E12&gt;0),(E12/F12%)-100,"x  ")</f>
        <v>-1.3409120384585833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1295.047309</v>
      </c>
      <c r="C14" s="78">
        <v>1066.3979859999999</v>
      </c>
      <c r="D14" s="78">
        <v>1065.2169429999999</v>
      </c>
      <c r="E14" s="78">
        <v>13513.967283</v>
      </c>
      <c r="F14" s="78">
        <v>13958.588088</v>
      </c>
      <c r="G14" s="79">
        <f t="shared" ref="G14:G31" si="0">IF(AND(F14&gt;0,E14&gt;0),(E14/F14%)-100,"x  ")</f>
        <v>-3.185284945704737</v>
      </c>
    </row>
    <row r="15" spans="1:7" ht="12.75" customHeight="1" x14ac:dyDescent="0.2">
      <c r="A15" s="62" t="s">
        <v>63</v>
      </c>
      <c r="B15" s="78">
        <v>95.411404000000005</v>
      </c>
      <c r="C15" s="78">
        <v>58.804732000000001</v>
      </c>
      <c r="D15" s="78">
        <v>128.566442</v>
      </c>
      <c r="E15" s="78">
        <v>931.38811099999998</v>
      </c>
      <c r="F15" s="78">
        <v>944.36209199999996</v>
      </c>
      <c r="G15" s="79">
        <f t="shared" si="0"/>
        <v>-1.3738354292179622</v>
      </c>
    </row>
    <row r="16" spans="1:7" ht="12.75" customHeight="1" x14ac:dyDescent="0.2">
      <c r="A16" s="62" t="s">
        <v>64</v>
      </c>
      <c r="B16" s="78">
        <v>7.4978730000000002</v>
      </c>
      <c r="C16" s="78">
        <v>6.3790079999999998</v>
      </c>
      <c r="D16" s="78">
        <v>5.5546439999999997</v>
      </c>
      <c r="E16" s="78">
        <v>78.390129000000002</v>
      </c>
      <c r="F16" s="78">
        <v>74.530614999999997</v>
      </c>
      <c r="G16" s="79">
        <f t="shared" si="0"/>
        <v>5.1784276837109218</v>
      </c>
    </row>
    <row r="17" spans="1:7" ht="12.75" customHeight="1" x14ac:dyDescent="0.2">
      <c r="A17" s="62" t="s">
        <v>65</v>
      </c>
      <c r="B17" s="78">
        <v>173.79385500000001</v>
      </c>
      <c r="C17" s="78">
        <v>131.482663</v>
      </c>
      <c r="D17" s="78">
        <v>131.705364</v>
      </c>
      <c r="E17" s="78">
        <v>2283.1685819999998</v>
      </c>
      <c r="F17" s="78">
        <v>2082.0121559999998</v>
      </c>
      <c r="G17" s="79">
        <f t="shared" si="0"/>
        <v>9.6616355202491064</v>
      </c>
    </row>
    <row r="18" spans="1:7" ht="12.75" customHeight="1" x14ac:dyDescent="0.2">
      <c r="A18" s="62" t="s">
        <v>66</v>
      </c>
      <c r="B18" s="78">
        <v>93.277557999999999</v>
      </c>
      <c r="C18" s="78">
        <v>82.936294000000004</v>
      </c>
      <c r="D18" s="78">
        <v>74.219721000000007</v>
      </c>
      <c r="E18" s="78">
        <v>956.010175</v>
      </c>
      <c r="F18" s="78">
        <v>988.88797299999999</v>
      </c>
      <c r="G18" s="79">
        <f t="shared" si="0"/>
        <v>-3.3247242253597449</v>
      </c>
    </row>
    <row r="19" spans="1:7" ht="12.75" customHeight="1" x14ac:dyDescent="0.2">
      <c r="A19" s="62" t="s">
        <v>67</v>
      </c>
      <c r="B19" s="78">
        <v>9.4421900000000001</v>
      </c>
      <c r="C19" s="78">
        <v>8.0199239999999996</v>
      </c>
      <c r="D19" s="78">
        <v>8.9106450000000006</v>
      </c>
      <c r="E19" s="78">
        <v>125.04837000000001</v>
      </c>
      <c r="F19" s="78">
        <v>287.40619299999997</v>
      </c>
      <c r="G19" s="79">
        <f t="shared" si="0"/>
        <v>-56.490718347186061</v>
      </c>
    </row>
    <row r="20" spans="1:7" ht="12.75" customHeight="1" x14ac:dyDescent="0.2">
      <c r="A20" s="62" t="s">
        <v>68</v>
      </c>
      <c r="B20" s="78">
        <v>7.4583729999999999</v>
      </c>
      <c r="C20" s="78">
        <v>5.6455419999999998</v>
      </c>
      <c r="D20" s="78">
        <v>5.5611769999999998</v>
      </c>
      <c r="E20" s="78">
        <v>83.957595999999995</v>
      </c>
      <c r="F20" s="78">
        <v>115.93553300000001</v>
      </c>
      <c r="G20" s="79">
        <f t="shared" si="0"/>
        <v>-27.582516052261568</v>
      </c>
    </row>
    <row r="21" spans="1:7" ht="12.75" customHeight="1" x14ac:dyDescent="0.2">
      <c r="A21" s="62" t="s">
        <v>69</v>
      </c>
      <c r="B21" s="78">
        <v>60.622191999999998</v>
      </c>
      <c r="C21" s="78">
        <v>7.7400739999999999</v>
      </c>
      <c r="D21" s="78">
        <v>9.2785329999999995</v>
      </c>
      <c r="E21" s="78">
        <v>157.39417900000001</v>
      </c>
      <c r="F21" s="78">
        <v>84.569153</v>
      </c>
      <c r="G21" s="79">
        <f t="shared" si="0"/>
        <v>86.112989685494455</v>
      </c>
    </row>
    <row r="22" spans="1:7" ht="12.75" customHeight="1" x14ac:dyDescent="0.2">
      <c r="A22" s="62" t="s">
        <v>70</v>
      </c>
      <c r="B22" s="78">
        <v>90.435276999999999</v>
      </c>
      <c r="C22" s="78">
        <v>30.917581999999999</v>
      </c>
      <c r="D22" s="78">
        <v>244.383129</v>
      </c>
      <c r="E22" s="78">
        <v>852.37150699999995</v>
      </c>
      <c r="F22" s="78">
        <v>732.47692700000005</v>
      </c>
      <c r="G22" s="79">
        <f t="shared" si="0"/>
        <v>16.368376337948433</v>
      </c>
    </row>
    <row r="23" spans="1:7" ht="12.75" customHeight="1" x14ac:dyDescent="0.2">
      <c r="A23" s="62" t="s">
        <v>71</v>
      </c>
      <c r="B23" s="78">
        <v>20.885414000000001</v>
      </c>
      <c r="C23" s="78">
        <v>17.976683000000001</v>
      </c>
      <c r="D23" s="78">
        <v>19.011153</v>
      </c>
      <c r="E23" s="78">
        <v>338.45433500000001</v>
      </c>
      <c r="F23" s="78">
        <v>324.937568</v>
      </c>
      <c r="G23" s="79">
        <f t="shared" si="0"/>
        <v>4.1598043227799479</v>
      </c>
    </row>
    <row r="24" spans="1:7" ht="12.75" customHeight="1" x14ac:dyDescent="0.2">
      <c r="A24" s="62" t="s">
        <v>72</v>
      </c>
      <c r="B24" s="78">
        <v>79.169492000000005</v>
      </c>
      <c r="C24" s="78">
        <v>67.708038999999999</v>
      </c>
      <c r="D24" s="78">
        <v>65.643919999999994</v>
      </c>
      <c r="E24" s="78">
        <v>873.68453899999997</v>
      </c>
      <c r="F24" s="78">
        <v>1072.5034029999999</v>
      </c>
      <c r="G24" s="79">
        <f t="shared" si="0"/>
        <v>-18.537830597447538</v>
      </c>
    </row>
    <row r="25" spans="1:7" ht="12.75" customHeight="1" x14ac:dyDescent="0.2">
      <c r="A25" s="62" t="s">
        <v>73</v>
      </c>
      <c r="B25" s="78">
        <v>1.4476530000000001</v>
      </c>
      <c r="C25" s="78">
        <v>1.0452699999999999</v>
      </c>
      <c r="D25" s="78">
        <v>4.3166950000000002</v>
      </c>
      <c r="E25" s="78">
        <v>20.302721999999999</v>
      </c>
      <c r="F25" s="78">
        <v>25.748038999999999</v>
      </c>
      <c r="G25" s="79">
        <f t="shared" si="0"/>
        <v>-21.148472705047567</v>
      </c>
    </row>
    <row r="26" spans="1:7" ht="12.75" customHeight="1" x14ac:dyDescent="0.2">
      <c r="A26" s="62" t="s">
        <v>74</v>
      </c>
      <c r="B26" s="78">
        <v>0.736375</v>
      </c>
      <c r="C26" s="78">
        <v>0.43093500000000001</v>
      </c>
      <c r="D26" s="78">
        <v>1.3704160000000001</v>
      </c>
      <c r="E26" s="78">
        <v>7.9508739999999998</v>
      </c>
      <c r="F26" s="78">
        <v>21.985375999999999</v>
      </c>
      <c r="G26" s="79">
        <f t="shared" si="0"/>
        <v>-63.835624189461214</v>
      </c>
    </row>
    <row r="27" spans="1:7" ht="12.75" customHeight="1" x14ac:dyDescent="0.2">
      <c r="A27" s="62" t="s">
        <v>83</v>
      </c>
      <c r="B27" s="78">
        <v>1.3964620000000001</v>
      </c>
      <c r="C27" s="78">
        <v>1.124646</v>
      </c>
      <c r="D27" s="78">
        <v>1.527685</v>
      </c>
      <c r="E27" s="78">
        <v>16.720882</v>
      </c>
      <c r="F27" s="78">
        <v>20.881547999999999</v>
      </c>
      <c r="G27" s="79">
        <f t="shared" si="0"/>
        <v>-19.925084098171268</v>
      </c>
    </row>
    <row r="28" spans="1:7" ht="12.75" customHeight="1" x14ac:dyDescent="0.2">
      <c r="A28" s="62" t="s">
        <v>75</v>
      </c>
      <c r="B28" s="78">
        <v>2.9281860000000002</v>
      </c>
      <c r="C28" s="78">
        <v>2.8270420000000001</v>
      </c>
      <c r="D28" s="78">
        <v>2.7354609999999999</v>
      </c>
      <c r="E28" s="78">
        <v>38.479230000000001</v>
      </c>
      <c r="F28" s="78">
        <v>37.762802999999998</v>
      </c>
      <c r="G28" s="79">
        <f t="shared" si="0"/>
        <v>1.8971764357640524</v>
      </c>
    </row>
    <row r="29" spans="1:7" ht="12.75" customHeight="1" x14ac:dyDescent="0.2">
      <c r="A29" s="62" t="s">
        <v>76</v>
      </c>
      <c r="B29" s="78">
        <v>26.997088999999999</v>
      </c>
      <c r="C29" s="78">
        <v>18.198685000000001</v>
      </c>
      <c r="D29" s="78">
        <v>16.815867999999998</v>
      </c>
      <c r="E29" s="78">
        <v>216.857313</v>
      </c>
      <c r="F29" s="78">
        <v>115.708608</v>
      </c>
      <c r="G29" s="79">
        <f t="shared" si="0"/>
        <v>87.416750359662103</v>
      </c>
    </row>
    <row r="30" spans="1:7" ht="12.75" customHeight="1" x14ac:dyDescent="0.2">
      <c r="A30" s="62" t="s">
        <v>82</v>
      </c>
      <c r="B30" s="78">
        <v>6.5533479999999997</v>
      </c>
      <c r="C30" s="78">
        <v>2.4627180000000002</v>
      </c>
      <c r="D30" s="78">
        <v>6.7250620000000003</v>
      </c>
      <c r="E30" s="78">
        <v>142.13757699999999</v>
      </c>
      <c r="F30" s="78">
        <v>28.462665000000001</v>
      </c>
      <c r="G30" s="79">
        <f t="shared" si="0"/>
        <v>399.382531467099</v>
      </c>
    </row>
    <row r="31" spans="1:7" ht="12.75" customHeight="1" x14ac:dyDescent="0.2">
      <c r="A31" s="55" t="s">
        <v>77</v>
      </c>
      <c r="B31" s="92">
        <f>B10-B12</f>
        <v>656.92941900000005</v>
      </c>
      <c r="C31" s="92">
        <f>C10-C12</f>
        <v>696.35848699999951</v>
      </c>
      <c r="D31" s="92">
        <f>D10-D12</f>
        <v>680.95431000000031</v>
      </c>
      <c r="E31" s="92">
        <f>E10-E12</f>
        <v>7427.6815619999979</v>
      </c>
      <c r="F31" s="92">
        <f>F10-F12</f>
        <v>6489.3462959999997</v>
      </c>
      <c r="G31" s="93">
        <f t="shared" si="0"/>
        <v>14.459626951614268</v>
      </c>
    </row>
    <row r="32" spans="1:7" ht="12.75" customHeight="1" x14ac:dyDescent="0.2">
      <c r="A32" s="61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2" t="s">
        <v>78</v>
      </c>
      <c r="B33" s="78">
        <v>185.25285299999999</v>
      </c>
      <c r="C33" s="78">
        <v>250.846371</v>
      </c>
      <c r="D33" s="78">
        <v>306.39268099999998</v>
      </c>
      <c r="E33" s="78">
        <v>3102.1514870000001</v>
      </c>
      <c r="F33" s="78">
        <v>2903.6778370000002</v>
      </c>
      <c r="G33" s="79">
        <f t="shared" ref="G33:G43" si="1">IF(AND(F33&gt;0,E33&gt;0),(E33/F33%)-100,"x  ")</f>
        <v>6.8352503666542219</v>
      </c>
    </row>
    <row r="34" spans="1:7" ht="12.75" customHeight="1" x14ac:dyDescent="0.2">
      <c r="A34" s="62" t="s">
        <v>79</v>
      </c>
      <c r="B34" s="78">
        <v>193.06124700000001</v>
      </c>
      <c r="C34" s="78">
        <v>212.03077999999999</v>
      </c>
      <c r="D34" s="78">
        <v>174.938478</v>
      </c>
      <c r="E34" s="78">
        <v>1445.4016799999999</v>
      </c>
      <c r="F34" s="78">
        <v>765.31194100000005</v>
      </c>
      <c r="G34" s="79">
        <f t="shared" si="1"/>
        <v>88.864383601718799</v>
      </c>
    </row>
    <row r="35" spans="1:7" ht="12.75" customHeight="1" x14ac:dyDescent="0.2">
      <c r="A35" s="62" t="s">
        <v>80</v>
      </c>
      <c r="B35" s="78">
        <v>107.418717</v>
      </c>
      <c r="C35" s="78">
        <v>85.286708000000004</v>
      </c>
      <c r="D35" s="78">
        <v>79.982515000000006</v>
      </c>
      <c r="E35" s="78">
        <v>1164.9150380000001</v>
      </c>
      <c r="F35" s="78">
        <v>1059.4556339999999</v>
      </c>
      <c r="G35" s="79">
        <f t="shared" si="1"/>
        <v>9.9541123399227018</v>
      </c>
    </row>
    <row r="36" spans="1:7" ht="12.75" customHeight="1" x14ac:dyDescent="0.2">
      <c r="A36" s="62" t="s">
        <v>81</v>
      </c>
      <c r="B36" s="78">
        <v>50.542541</v>
      </c>
      <c r="C36" s="78">
        <v>43.146833999999998</v>
      </c>
      <c r="D36" s="78">
        <v>34.253267999999998</v>
      </c>
      <c r="E36" s="78">
        <v>513.55650400000002</v>
      </c>
      <c r="F36" s="78">
        <v>500.14826900000003</v>
      </c>
      <c r="G36" s="79">
        <f t="shared" si="1"/>
        <v>2.6808520255020625</v>
      </c>
    </row>
    <row r="37" spans="1:7" ht="12.75" customHeight="1" x14ac:dyDescent="0.2">
      <c r="A37" s="62" t="s">
        <v>84</v>
      </c>
      <c r="B37" s="78">
        <v>3.6911559999999999</v>
      </c>
      <c r="C37" s="78">
        <v>3.3711190000000002</v>
      </c>
      <c r="D37" s="78">
        <v>3.417081</v>
      </c>
      <c r="E37" s="78">
        <v>42.364446000000001</v>
      </c>
      <c r="F37" s="78">
        <v>51.464638000000001</v>
      </c>
      <c r="G37" s="79">
        <f>IF(AND(F37&gt;0,E37&gt;0),(E37/F37%)-100,"x  ")</f>
        <v>-17.682417196833285</v>
      </c>
    </row>
    <row r="38" spans="1:7" ht="12.75" customHeight="1" x14ac:dyDescent="0.2">
      <c r="A38" s="62" t="s">
        <v>85</v>
      </c>
      <c r="B38" s="78">
        <v>53.859279000000001</v>
      </c>
      <c r="C38" s="78">
        <v>46.597532000000001</v>
      </c>
      <c r="D38" s="78">
        <v>34.085997999999996</v>
      </c>
      <c r="E38" s="78">
        <v>517.39771199999996</v>
      </c>
      <c r="F38" s="78">
        <v>576.61508200000003</v>
      </c>
      <c r="G38" s="79">
        <f t="shared" si="1"/>
        <v>-10.269826761139086</v>
      </c>
    </row>
    <row r="39" spans="1:7" ht="12.75" customHeight="1" x14ac:dyDescent="0.2">
      <c r="A39" s="62" t="s">
        <v>151</v>
      </c>
      <c r="B39" s="78">
        <v>4.0031730000000003</v>
      </c>
      <c r="C39" s="78">
        <v>3.0409899999999999</v>
      </c>
      <c r="D39" s="78">
        <v>2.65761</v>
      </c>
      <c r="E39" s="78">
        <v>50.167642999999998</v>
      </c>
      <c r="F39" s="78">
        <v>67.870124000000004</v>
      </c>
      <c r="G39" s="79">
        <f t="shared" si="1"/>
        <v>-26.082877055005838</v>
      </c>
    </row>
    <row r="40" spans="1:7" ht="12.75" customHeight="1" x14ac:dyDescent="0.2">
      <c r="A40" s="62" t="s">
        <v>86</v>
      </c>
      <c r="B40" s="78">
        <v>24.344894</v>
      </c>
      <c r="C40" s="78">
        <v>21.742162</v>
      </c>
      <c r="D40" s="78">
        <v>22.451364999999999</v>
      </c>
      <c r="E40" s="78">
        <v>277.06411000000003</v>
      </c>
      <c r="F40" s="78">
        <v>231.253534</v>
      </c>
      <c r="G40" s="79">
        <f t="shared" si="1"/>
        <v>19.809676076128639</v>
      </c>
    </row>
    <row r="41" spans="1:7" ht="12.75" customHeight="1" x14ac:dyDescent="0.2">
      <c r="A41" s="62" t="s">
        <v>87</v>
      </c>
      <c r="B41" s="78">
        <v>30.593992</v>
      </c>
      <c r="C41" s="78">
        <v>27.402312999999999</v>
      </c>
      <c r="D41" s="78">
        <v>19.522546999999999</v>
      </c>
      <c r="E41" s="78">
        <v>276.45106199999998</v>
      </c>
      <c r="F41" s="78">
        <v>295.13263599999999</v>
      </c>
      <c r="G41" s="79">
        <f t="shared" si="1"/>
        <v>-6.3298909443549292</v>
      </c>
    </row>
    <row r="42" spans="1:7" ht="12.75" customHeight="1" x14ac:dyDescent="0.2">
      <c r="A42" s="62" t="s">
        <v>88</v>
      </c>
      <c r="B42" s="78">
        <v>4.1615669999999998</v>
      </c>
      <c r="C42" s="78">
        <v>2.893678</v>
      </c>
      <c r="D42" s="78">
        <v>3.252767</v>
      </c>
      <c r="E42" s="78">
        <v>38.211880000000001</v>
      </c>
      <c r="F42" s="78">
        <v>38.416601</v>
      </c>
      <c r="G42" s="79">
        <f t="shared" si="1"/>
        <v>-0.53289722326033484</v>
      </c>
    </row>
    <row r="43" spans="1:7" ht="12.75" customHeight="1" x14ac:dyDescent="0.2">
      <c r="A43" s="63" t="s">
        <v>89</v>
      </c>
      <c r="B43" s="78">
        <f>B8-B10</f>
        <v>157.66832900000009</v>
      </c>
      <c r="C43" s="78">
        <f>C8-C10</f>
        <v>144.43699800000013</v>
      </c>
      <c r="D43" s="78">
        <f>D8-D10</f>
        <v>125.78561600000012</v>
      </c>
      <c r="E43" s="78">
        <f>E8-E10</f>
        <v>2151.8984899999996</v>
      </c>
      <c r="F43" s="78">
        <f>F8-F10</f>
        <v>2776.0416499999992</v>
      </c>
      <c r="G43" s="79">
        <f t="shared" si="1"/>
        <v>-22.483205898585837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90</v>
      </c>
      <c r="B45" s="78">
        <v>17.709655000000001</v>
      </c>
      <c r="C45" s="78">
        <v>12.833182000000001</v>
      </c>
      <c r="D45" s="78">
        <v>16.828337000000001</v>
      </c>
      <c r="E45" s="78">
        <v>241.458889</v>
      </c>
      <c r="F45" s="78">
        <v>174.902253</v>
      </c>
      <c r="G45" s="79">
        <f>IF(AND(F45&gt;0,E45&gt;0),(E45/F45%)-100,"x  ")</f>
        <v>38.053618440238154</v>
      </c>
    </row>
    <row r="46" spans="1:7" ht="12.75" customHeight="1" x14ac:dyDescent="0.2">
      <c r="A46" s="55" t="s">
        <v>91</v>
      </c>
      <c r="B46" s="78">
        <v>26.986543999999999</v>
      </c>
      <c r="C46" s="78">
        <v>29.864974</v>
      </c>
      <c r="D46" s="78">
        <v>20.812598000000001</v>
      </c>
      <c r="E46" s="78">
        <v>738.70626000000004</v>
      </c>
      <c r="F46" s="78">
        <v>1000.118781</v>
      </c>
      <c r="G46" s="79">
        <f>IF(AND(F46&gt;0,E46&gt;0),(E46/F46%)-100,"x  ")</f>
        <v>-26.138147384715481</v>
      </c>
    </row>
    <row r="47" spans="1:7" ht="12.75" customHeight="1" x14ac:dyDescent="0.2">
      <c r="A47" s="55" t="s">
        <v>92</v>
      </c>
      <c r="B47" s="78">
        <v>72.263390000000001</v>
      </c>
      <c r="C47" s="78">
        <v>62.139595</v>
      </c>
      <c r="D47" s="78">
        <v>54.424048999999997</v>
      </c>
      <c r="E47" s="78">
        <v>697.92575799999997</v>
      </c>
      <c r="F47" s="78">
        <v>636.54626800000005</v>
      </c>
      <c r="G47" s="79">
        <f>IF(AND(F47&gt;0,E47&gt;0),(E47/F47%)-100,"x  ")</f>
        <v>9.6425810794322189</v>
      </c>
    </row>
    <row r="48" spans="1:7" ht="12.75" customHeight="1" x14ac:dyDescent="0.2">
      <c r="A48" s="55" t="s">
        <v>93</v>
      </c>
      <c r="B48" s="78">
        <v>26.960315999999999</v>
      </c>
      <c r="C48" s="78">
        <v>29.314024</v>
      </c>
      <c r="D48" s="78">
        <v>23.590308</v>
      </c>
      <c r="E48" s="78">
        <v>321.75331299999999</v>
      </c>
      <c r="F48" s="78">
        <v>822.145894</v>
      </c>
      <c r="G48" s="79">
        <f>IF(AND(F48&gt;0,E48&gt;0),(E48/F48%)-100,"x  ")</f>
        <v>-60.864207271708395</v>
      </c>
    </row>
    <row r="49" spans="1:7" ht="12.75" customHeight="1" x14ac:dyDescent="0.2">
      <c r="A49" s="56" t="s">
        <v>94</v>
      </c>
      <c r="B49" s="78">
        <v>43.917140000000003</v>
      </c>
      <c r="C49" s="78">
        <v>51.634129999999999</v>
      </c>
      <c r="D49" s="78">
        <v>48.432819000000002</v>
      </c>
      <c r="E49" s="78">
        <v>712.92101000000002</v>
      </c>
      <c r="F49" s="78">
        <v>778.52018999999996</v>
      </c>
      <c r="G49" s="79">
        <f>IF(AND(F49&gt;0,E49&gt;0),(E49/F49%)-100,"x  ")</f>
        <v>-8.4261372848917375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95</v>
      </c>
      <c r="B51" s="78">
        <v>3.243417</v>
      </c>
      <c r="C51" s="78">
        <v>6.1481779999999997</v>
      </c>
      <c r="D51" s="78">
        <v>2.368649</v>
      </c>
      <c r="E51" s="78">
        <v>79.827072999999999</v>
      </c>
      <c r="F51" s="78">
        <v>81.083106000000001</v>
      </c>
      <c r="G51" s="79">
        <f>IF(AND(F51&gt;0,E51&gt;0),(E51/F51%)-100,"x  ")</f>
        <v>-1.5490686802254601</v>
      </c>
    </row>
    <row r="52" spans="1:7" ht="12.75" customHeight="1" x14ac:dyDescent="0.2">
      <c r="A52" s="63" t="s">
        <v>96</v>
      </c>
      <c r="B52" s="78">
        <v>1.2323820000000001</v>
      </c>
      <c r="C52" s="78">
        <v>8.9077389999999994</v>
      </c>
      <c r="D52" s="78">
        <v>3.4570970000000001</v>
      </c>
      <c r="E52" s="78">
        <v>51.148912000000003</v>
      </c>
      <c r="F52" s="78">
        <v>48.133254000000001</v>
      </c>
      <c r="G52" s="79">
        <f>IF(AND(F52&gt;0,E52&gt;0),(E52/F52%)-100,"x  ")</f>
        <v>6.2652277778685033</v>
      </c>
    </row>
    <row r="53" spans="1:7" ht="12.75" customHeight="1" x14ac:dyDescent="0.2">
      <c r="A53" s="63" t="s">
        <v>97</v>
      </c>
      <c r="B53" s="78">
        <v>18.916146000000001</v>
      </c>
      <c r="C53" s="78">
        <v>12.933514000000001</v>
      </c>
      <c r="D53" s="78">
        <v>11.523565</v>
      </c>
      <c r="E53" s="78">
        <v>171.86873700000001</v>
      </c>
      <c r="F53" s="78">
        <v>198.90188599999999</v>
      </c>
      <c r="G53" s="79">
        <f>IF(AND(F53&gt;0,E53&gt;0),(E53/F53%)-100,"x  ")</f>
        <v>-13.59119792358328</v>
      </c>
    </row>
    <row r="54" spans="1:7" ht="12.75" customHeight="1" x14ac:dyDescent="0.2">
      <c r="A54" s="57" t="s">
        <v>98</v>
      </c>
      <c r="B54" s="78">
        <v>362.09018800000001</v>
      </c>
      <c r="C54" s="78">
        <v>480.59873499999998</v>
      </c>
      <c r="D54" s="78">
        <v>720.101044</v>
      </c>
      <c r="E54" s="78">
        <v>5685.6442200000001</v>
      </c>
      <c r="F54" s="78">
        <v>4683.7067719999995</v>
      </c>
      <c r="G54" s="79">
        <f>IF(AND(F54&gt;0,E54&gt;0),(E54/F54%)-100,"x  ")</f>
        <v>21.391976414701162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99</v>
      </c>
      <c r="B56" s="78">
        <v>305.35051600000003</v>
      </c>
      <c r="C56" s="78">
        <v>343.95239700000002</v>
      </c>
      <c r="D56" s="78">
        <v>400.46861200000001</v>
      </c>
      <c r="E56" s="78">
        <v>3762.5571669999999</v>
      </c>
      <c r="F56" s="78">
        <v>3078.2510609999999</v>
      </c>
      <c r="G56" s="79">
        <f>IF(AND(F56&gt;0,E56&gt;0),(E56/F56%)-100,"x  ")</f>
        <v>22.230353939281883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100</v>
      </c>
      <c r="B58" s="78">
        <v>244.816802</v>
      </c>
      <c r="C58" s="78">
        <v>281.23141399999997</v>
      </c>
      <c r="D58" s="78">
        <v>389.96566100000001</v>
      </c>
      <c r="E58" s="78">
        <v>3403.4092230000001</v>
      </c>
      <c r="F58" s="78">
        <v>2585.729014</v>
      </c>
      <c r="G58" s="79">
        <f>IF(AND(F58&gt;0,E58&gt;0),(E58/F58%)-100,"x  ")</f>
        <v>31.622811384054813</v>
      </c>
    </row>
    <row r="59" spans="1:7" ht="12.75" customHeight="1" x14ac:dyDescent="0.2">
      <c r="A59" s="54" t="s">
        <v>101</v>
      </c>
      <c r="B59" s="78">
        <v>11.706147</v>
      </c>
      <c r="C59" s="78">
        <v>10.264189999999999</v>
      </c>
      <c r="D59" s="78">
        <v>4.5241809999999996</v>
      </c>
      <c r="E59" s="78">
        <v>56.189003999999997</v>
      </c>
      <c r="F59" s="78">
        <v>69.610731000000001</v>
      </c>
      <c r="G59" s="79">
        <f>IF(AND(F59&gt;0,E59&gt;0),(E59/F59%)-100,"x  ")</f>
        <v>-19.281117734563082</v>
      </c>
    </row>
    <row r="60" spans="1:7" ht="12.75" customHeight="1" x14ac:dyDescent="0.2">
      <c r="A60" s="60" t="s">
        <v>147</v>
      </c>
      <c r="B60" s="94">
        <v>53.518804000000003</v>
      </c>
      <c r="C60" s="78">
        <v>134.127859</v>
      </c>
      <c r="D60" s="78">
        <v>309.99850900000001</v>
      </c>
      <c r="E60" s="78">
        <v>1693.8783100000001</v>
      </c>
      <c r="F60" s="78">
        <v>1445.321412</v>
      </c>
      <c r="G60" s="79">
        <f>IF(AND(F60&gt;0,E60&gt;0),(E60/F60%)-100,"x  ")</f>
        <v>17.197344198758742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102</v>
      </c>
      <c r="B62" s="78">
        <v>43.231980999999998</v>
      </c>
      <c r="C62" s="78">
        <v>34.270761999999998</v>
      </c>
      <c r="D62" s="78">
        <v>126.26168</v>
      </c>
      <c r="E62" s="78">
        <v>852.23872900000003</v>
      </c>
      <c r="F62" s="78">
        <v>688.88346899999999</v>
      </c>
      <c r="G62" s="79">
        <f>IF(AND(F62&gt;0,E62&gt;0),(E62/F62%)-100,"x  ")</f>
        <v>23.713046886889387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103</v>
      </c>
      <c r="B64" s="78">
        <v>1346.0459880000001</v>
      </c>
      <c r="C64" s="78">
        <v>1101.4787200000001</v>
      </c>
      <c r="D64" s="78">
        <v>1609.0380540000001</v>
      </c>
      <c r="E64" s="78">
        <v>12408.855228</v>
      </c>
      <c r="F64" s="78">
        <v>11506.332678000001</v>
      </c>
      <c r="G64" s="79">
        <f>IF(AND(F64&gt;0,E64&gt;0),(E64/F64%)-100,"x  ")</f>
        <v>7.8437029004524987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104</v>
      </c>
      <c r="B66" s="78">
        <v>157.40946299999999</v>
      </c>
      <c r="C66" s="78">
        <v>340.76959399999998</v>
      </c>
      <c r="D66" s="78">
        <v>169.080443</v>
      </c>
      <c r="E66" s="78">
        <v>1737.7959760000001</v>
      </c>
      <c r="F66" s="78">
        <v>2126.4370050000002</v>
      </c>
      <c r="G66" s="79">
        <f t="shared" ref="G66:G71" si="2">IF(AND(F66&gt;0,E66&gt;0),(E66/F66%)-100,"x  ")</f>
        <v>-18.276630254560501</v>
      </c>
    </row>
    <row r="67" spans="1:7" ht="12.75" customHeight="1" x14ac:dyDescent="0.2">
      <c r="A67" s="63" t="s">
        <v>180</v>
      </c>
      <c r="B67" s="78">
        <v>438.14698499999997</v>
      </c>
      <c r="C67" s="78">
        <v>406.69099399999999</v>
      </c>
      <c r="D67" s="78">
        <v>491.186261</v>
      </c>
      <c r="E67" s="78">
        <v>4361.8803360000002</v>
      </c>
      <c r="F67" s="78">
        <v>3635.6407629999999</v>
      </c>
      <c r="G67" s="79">
        <f t="shared" si="2"/>
        <v>19.975559202409571</v>
      </c>
    </row>
    <row r="68" spans="1:7" ht="12.75" customHeight="1" x14ac:dyDescent="0.2">
      <c r="A68" s="63" t="s">
        <v>105</v>
      </c>
      <c r="B68" s="78">
        <v>102.74169000000001</v>
      </c>
      <c r="C68" s="78">
        <v>39.518532999999998</v>
      </c>
      <c r="D68" s="78">
        <v>94.113251000000005</v>
      </c>
      <c r="E68" s="78">
        <v>604.669847</v>
      </c>
      <c r="F68" s="78">
        <v>559.422551</v>
      </c>
      <c r="G68" s="79">
        <f t="shared" si="2"/>
        <v>8.0882145203331248</v>
      </c>
    </row>
    <row r="69" spans="1:7" ht="12.75" customHeight="1" x14ac:dyDescent="0.2">
      <c r="A69" s="63" t="s">
        <v>106</v>
      </c>
      <c r="B69" s="78">
        <v>15.771037</v>
      </c>
      <c r="C69" s="78">
        <v>15.860709999999999</v>
      </c>
      <c r="D69" s="78">
        <v>14.527333</v>
      </c>
      <c r="E69" s="78">
        <v>172.20440600000001</v>
      </c>
      <c r="F69" s="78">
        <v>375.69907999999998</v>
      </c>
      <c r="G69" s="79">
        <f t="shared" si="2"/>
        <v>-54.164272640752799</v>
      </c>
    </row>
    <row r="70" spans="1:7" ht="12.75" customHeight="1" x14ac:dyDescent="0.2">
      <c r="A70" s="64" t="s">
        <v>107</v>
      </c>
      <c r="B70" s="78">
        <v>52.361483999999997</v>
      </c>
      <c r="C70" s="78">
        <v>4.8110939999999998</v>
      </c>
      <c r="D70" s="78">
        <v>4.0930999999999997</v>
      </c>
      <c r="E70" s="78">
        <v>441.83866799999998</v>
      </c>
      <c r="F70" s="78">
        <v>199.99785900000001</v>
      </c>
      <c r="G70" s="79">
        <f t="shared" si="2"/>
        <v>120.92169896678743</v>
      </c>
    </row>
    <row r="71" spans="1:7" ht="12.75" customHeight="1" x14ac:dyDescent="0.2">
      <c r="A71" s="58" t="s">
        <v>108</v>
      </c>
      <c r="B71" s="78">
        <v>8.0428390000000007</v>
      </c>
      <c r="C71" s="78">
        <v>8.6709560000000003</v>
      </c>
      <c r="D71" s="78">
        <v>6.8293290000000004</v>
      </c>
      <c r="E71" s="78">
        <v>124.772053</v>
      </c>
      <c r="F71" s="78">
        <v>305.98072000000002</v>
      </c>
      <c r="G71" s="79">
        <f t="shared" si="2"/>
        <v>-59.222250016275538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130</v>
      </c>
      <c r="B73" s="78">
        <v>6.782343</v>
      </c>
      <c r="C73" s="78">
        <v>6.7063459999999999</v>
      </c>
      <c r="D73" s="78">
        <v>5.2087260000000004</v>
      </c>
      <c r="E73" s="78">
        <v>83.248861000000005</v>
      </c>
      <c r="F73" s="78">
        <v>234.60201900000001</v>
      </c>
      <c r="G73" s="79">
        <f>IF(AND(F73&gt;0,E73&gt;0),(E73/F73%)-100,"x  ")</f>
        <v>-64.514857393448096</v>
      </c>
    </row>
    <row r="74" spans="1:7" ht="24" x14ac:dyDescent="0.2">
      <c r="A74" s="59" t="s">
        <v>124</v>
      </c>
      <c r="B74" s="78">
        <v>11.903309</v>
      </c>
      <c r="C74" s="78">
        <v>9.2611989999999995</v>
      </c>
      <c r="D74" s="78">
        <v>8.3645630000000004</v>
      </c>
      <c r="E74" s="78">
        <v>116.50631</v>
      </c>
      <c r="F74" s="78">
        <v>105.21114300000001</v>
      </c>
      <c r="G74" s="79">
        <f>IF(AND(F74&gt;0,E74&gt;0),(E74/F74%)-100,"x  ")</f>
        <v>10.735713611627617</v>
      </c>
    </row>
    <row r="75" spans="1:7" x14ac:dyDescent="0.2">
      <c r="A75" s="95" t="s">
        <v>57</v>
      </c>
      <c r="B75" s="96">
        <v>4559.6972619999997</v>
      </c>
      <c r="C75" s="81">
        <v>4002.5370480000001</v>
      </c>
      <c r="D75" s="81">
        <v>4991.0485930000004</v>
      </c>
      <c r="E75" s="81">
        <v>49264.562276999997</v>
      </c>
      <c r="F75" s="81">
        <v>47561.898189</v>
      </c>
      <c r="G75" s="82">
        <f>IF(AND(F75&gt;0,E75&gt;0),(E75/F75%)-100,"x  ")</f>
        <v>3.5798909480736114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179</v>
      </c>
      <c r="B78" s="75"/>
      <c r="C78" s="75"/>
      <c r="D78" s="75"/>
      <c r="E78" s="75"/>
      <c r="F78" s="75"/>
      <c r="G78" s="75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3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4/14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0" t="s">
        <v>158</v>
      </c>
      <c r="B2" s="110"/>
      <c r="C2" s="110"/>
      <c r="D2" s="110"/>
      <c r="E2" s="110"/>
      <c r="F2" s="110"/>
      <c r="G2" s="110"/>
    </row>
    <row r="3" spans="1:7" x14ac:dyDescent="0.2">
      <c r="A3" s="110" t="s">
        <v>169</v>
      </c>
      <c r="B3" s="110"/>
      <c r="C3" s="110"/>
      <c r="D3" s="110"/>
      <c r="E3" s="110"/>
      <c r="F3" s="110"/>
      <c r="G3" s="110"/>
    </row>
    <row r="29" spans="1:7" x14ac:dyDescent="0.2">
      <c r="A29" s="131" t="s">
        <v>170</v>
      </c>
      <c r="B29" s="131"/>
      <c r="C29" s="131"/>
      <c r="D29" s="131"/>
      <c r="E29" s="131"/>
      <c r="F29" s="131"/>
      <c r="G29" s="131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3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109</v>
      </c>
      <c r="B3" s="135" t="s">
        <v>110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171</v>
      </c>
      <c r="C4" s="136"/>
      <c r="D4" s="137"/>
      <c r="E4" s="13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39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0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49148.055967</v>
      </c>
      <c r="C8" s="86"/>
      <c r="D8" s="85">
        <v>47561.898189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2014</v>
      </c>
      <c r="C9" s="21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4">
        <v>13513.967283</v>
      </c>
      <c r="C10" s="87">
        <f t="shared" ref="C10:C24" si="0">IF(B$8&gt;0,B10/B$8*100,0)</f>
        <v>27.49644317991708</v>
      </c>
      <c r="D10" s="88">
        <v>13958.588088</v>
      </c>
      <c r="E10" s="87">
        <f t="shared" ref="E10:E24" si="1">IF(D$8&gt;0,D10/D$8*100,0)</f>
        <v>29.348256944102179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4">
        <v>4200.545811</v>
      </c>
      <c r="C11" s="89">
        <f t="shared" si="0"/>
        <v>8.5467181322907599</v>
      </c>
      <c r="D11" s="88">
        <v>3447.40011</v>
      </c>
      <c r="E11" s="87">
        <f t="shared" si="1"/>
        <v>7.2482391184238022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4">
        <v>3419.5484099999999</v>
      </c>
      <c r="C12" s="89">
        <f t="shared" si="0"/>
        <v>6.957647342747439</v>
      </c>
      <c r="D12" s="88">
        <v>3021.9020479999999</v>
      </c>
      <c r="E12" s="87">
        <f t="shared" si="1"/>
        <v>6.3536195212219218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4">
        <v>3403.4092230000001</v>
      </c>
      <c r="C13" s="89">
        <f t="shared" si="0"/>
        <v>6.9248094477738595</v>
      </c>
      <c r="D13" s="88">
        <v>2585.729014</v>
      </c>
      <c r="E13" s="87">
        <f t="shared" si="1"/>
        <v>5.4365555464689619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176</v>
      </c>
      <c r="B14" s="84">
        <v>3102.1514870000001</v>
      </c>
      <c r="C14" s="89">
        <f t="shared" si="0"/>
        <v>6.311849829997163</v>
      </c>
      <c r="D14" s="88">
        <v>2903.6778370000002</v>
      </c>
      <c r="E14" s="87">
        <f t="shared" si="1"/>
        <v>6.1050503608191899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4">
        <v>2283.1685819999998</v>
      </c>
      <c r="C15" s="89">
        <f t="shared" si="0"/>
        <v>4.6454911330226611</v>
      </c>
      <c r="D15" s="88">
        <v>2082.0121559999998</v>
      </c>
      <c r="E15" s="87">
        <f t="shared" si="1"/>
        <v>4.3774791067559251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79</v>
      </c>
      <c r="B16" s="84">
        <v>1445.4016799999999</v>
      </c>
      <c r="C16" s="89">
        <f t="shared" si="0"/>
        <v>2.9409132295497127</v>
      </c>
      <c r="D16" s="88">
        <v>765.31194100000005</v>
      </c>
      <c r="E16" s="87">
        <f t="shared" si="1"/>
        <v>1.6090862016457523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4">
        <v>1164.9150380000001</v>
      </c>
      <c r="C17" s="89">
        <f t="shared" si="0"/>
        <v>2.3702159018907509</v>
      </c>
      <c r="D17" s="88">
        <v>1059.4556339999999</v>
      </c>
      <c r="E17" s="87">
        <f t="shared" si="1"/>
        <v>2.2275301750783112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4">
        <v>956.010175</v>
      </c>
      <c r="C18" s="89">
        <f t="shared" si="0"/>
        <v>1.9451637632257601</v>
      </c>
      <c r="D18" s="88">
        <v>988.88797299999999</v>
      </c>
      <c r="E18" s="87">
        <f t="shared" si="1"/>
        <v>2.0791600223153153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63</v>
      </c>
      <c r="B19" s="84">
        <v>931.38811099999998</v>
      </c>
      <c r="C19" s="89">
        <f t="shared" si="0"/>
        <v>1.8950660258574048</v>
      </c>
      <c r="D19" s="88">
        <v>944.36209199999996</v>
      </c>
      <c r="E19" s="87">
        <f t="shared" si="1"/>
        <v>1.9855433192496295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72</v>
      </c>
      <c r="B20" s="84">
        <v>873.68453899999997</v>
      </c>
      <c r="C20" s="89">
        <f t="shared" si="0"/>
        <v>1.7776583871122538</v>
      </c>
      <c r="D20" s="88">
        <v>1072.5034029999999</v>
      </c>
      <c r="E20" s="87">
        <f t="shared" si="1"/>
        <v>2.2549634136512364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70</v>
      </c>
      <c r="B21" s="84">
        <v>852.37150699999995</v>
      </c>
      <c r="C21" s="89">
        <f t="shared" si="0"/>
        <v>1.7342934328314366</v>
      </c>
      <c r="D21" s="88">
        <v>732.47692700000005</v>
      </c>
      <c r="E21" s="87">
        <f t="shared" si="1"/>
        <v>1.5400498190574856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102</v>
      </c>
      <c r="B22" s="84">
        <v>852.23872900000003</v>
      </c>
      <c r="C22" s="89">
        <f t="shared" si="0"/>
        <v>1.7340232736208889</v>
      </c>
      <c r="D22" s="88">
        <v>688.88346899999999</v>
      </c>
      <c r="E22" s="87">
        <f t="shared" si="1"/>
        <v>1.448393557091721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177</v>
      </c>
      <c r="B23" s="84">
        <v>738.70626000000004</v>
      </c>
      <c r="C23" s="89">
        <f t="shared" si="0"/>
        <v>1.503022338250769</v>
      </c>
      <c r="D23" s="88">
        <v>1000.118781</v>
      </c>
      <c r="E23" s="87">
        <f t="shared" si="1"/>
        <v>2.102773058017489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92</v>
      </c>
      <c r="B24" s="84">
        <v>697.92575799999997</v>
      </c>
      <c r="C24" s="89">
        <f t="shared" si="0"/>
        <v>1.4200475365060536</v>
      </c>
      <c r="D24" s="88">
        <v>636.54626800000005</v>
      </c>
      <c r="E24" s="87">
        <f t="shared" si="1"/>
        <v>1.3383533715801506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10712.623374000003</v>
      </c>
      <c r="C26" s="89">
        <f>IF(B$8&gt;0,B26/B$8*100,0)</f>
        <v>21.796637045406015</v>
      </c>
      <c r="D26" s="88">
        <f>D8-(SUM(D10:D24))</f>
        <v>11674.042448</v>
      </c>
      <c r="E26" s="87">
        <f>IF(D$8&gt;0,D26/D$8*100,0)</f>
        <v>24.54494646452093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178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2014</v>
      </c>
      <c r="C30" s="6">
        <v>2013</v>
      </c>
      <c r="D30" s="6">
        <v>2012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7">
        <v>2936.5091219999999</v>
      </c>
      <c r="C31" s="90">
        <v>3537.0577800000001</v>
      </c>
      <c r="D31" s="90">
        <v>3120.541408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7">
        <v>4106.6131820000001</v>
      </c>
      <c r="C32" s="90">
        <v>4092.625822</v>
      </c>
      <c r="D32" s="90">
        <v>3982.9995239999998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7">
        <v>3931.84951</v>
      </c>
      <c r="C33" s="90">
        <v>4012.9413509999999</v>
      </c>
      <c r="D33" s="90">
        <v>3816.752696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7">
        <v>3568.0342390000001</v>
      </c>
      <c r="C34" s="90">
        <v>3652.9215279999999</v>
      </c>
      <c r="D34" s="90">
        <v>3561.069919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7">
        <v>3883.6913949999998</v>
      </c>
      <c r="C35" s="90">
        <v>3479.4471429999999</v>
      </c>
      <c r="D35" s="90">
        <v>4168.2618849999999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7">
        <v>4149.0779890000003</v>
      </c>
      <c r="C36" s="90">
        <v>4339.1111449999999</v>
      </c>
      <c r="D36" s="90">
        <v>4478.2857119999999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7">
        <v>4663.5748270000004</v>
      </c>
      <c r="C37" s="90">
        <v>3415.4280440000002</v>
      </c>
      <c r="D37" s="90">
        <v>3606.0717030000001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7">
        <v>3666.9126940000001</v>
      </c>
      <c r="C38" s="90">
        <v>3739.547442</v>
      </c>
      <c r="D38" s="90">
        <v>3810.84753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7">
        <v>4718.0391769999997</v>
      </c>
      <c r="C39" s="90">
        <v>4174.6851839999999</v>
      </c>
      <c r="D39" s="90">
        <v>4574.1313819999996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7">
        <v>4547.7939530000003</v>
      </c>
      <c r="C40" s="90">
        <v>4428.8270789999997</v>
      </c>
      <c r="D40" s="90">
        <v>4717.5977929999999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7">
        <v>3993.2758490000001</v>
      </c>
      <c r="C41" s="90">
        <v>4345.5987619999996</v>
      </c>
      <c r="D41" s="90">
        <v>4920.0823129999999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7">
        <v>4982.6840300000003</v>
      </c>
      <c r="C42" s="90">
        <v>4343.7069090000005</v>
      </c>
      <c r="D42" s="90">
        <v>4366.3105759999999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2019-08-09T13:31:07Z</cp:lastPrinted>
  <dcterms:created xsi:type="dcterms:W3CDTF">2012-03-28T07:56:08Z</dcterms:created>
  <dcterms:modified xsi:type="dcterms:W3CDTF">2019-08-21T11:51:37Z</dcterms:modified>
  <cp:category>LIS-Bericht</cp:category>
</cp:coreProperties>
</file>