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80" windowWidth="24630" windowHeight="1102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C26" i="9"/>
  <c r="B26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</calcChain>
</file>

<file path=xl/sharedStrings.xml><?xml version="1.0" encoding="utf-8"?>
<sst xmlns="http://schemas.openxmlformats.org/spreadsheetml/2006/main" count="220" uniqueCount="179">
  <si>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</si>
  <si>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</si>
  <si>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</si>
  <si>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</si>
  <si>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</si>
  <si>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</si>
  <si>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</si>
  <si>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</si>
  <si>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</si>
  <si>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</si>
  <si>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</si>
  <si>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</si>
  <si>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</si>
  <si>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</si>
  <si>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</si>
  <si>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</si>
  <si>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</si>
  <si>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</si>
  <si>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</si>
  <si>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</si>
  <si>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</si>
  <si>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</si>
  <si>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</si>
  <si>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</si>
  <si>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</si>
  <si>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</si>
  <si>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</si>
  <si>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</si>
  <si>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</si>
  <si>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</si>
  <si>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</si>
  <si>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</si>
  <si>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</si>
  <si>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</si>
  <si>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</si>
  <si>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</si>
  <si>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</si>
  <si>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</si>
  <si>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</si>
  <si>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</si>
  <si>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</si>
  <si>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</si>
  <si>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</si>
  <si>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</si>
  <si>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</si>
  <si>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</si>
  <si>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</si>
  <si>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</si>
  <si>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</si>
  <si>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</si>
  <si>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</si>
  <si>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</si>
  <si>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</si>
  <si>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</si>
  <si>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</si>
  <si>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</si>
  <si>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</si>
  <si>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</si>
  <si>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</si>
  <si>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</si>
  <si>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</si>
  <si>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</si>
  <si>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</si>
  <si>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</si>
  <si>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</si>
  <si>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</si>
  <si>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</si>
  <si>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</si>
  <si>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</si>
  <si>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</si>
  <si>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</si>
  <si>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</si>
  <si>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</si>
  <si>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</si>
  <si>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</si>
  <si>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</si>
  <si>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</si>
  <si>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</si>
  <si>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</si>
  <si>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</si>
  <si>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</si>
  <si>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</si>
  <si>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</si>
  <si>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</si>
  <si>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</si>
  <si>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</si>
  <si>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</si>
  <si>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</si>
  <si>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</si>
  <si>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</si>
  <si>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</si>
  <si>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</si>
  <si>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</si>
  <si>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</si>
  <si>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</si>
  <si>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</si>
  <si>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</si>
  <si>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</si>
  <si>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</si>
  <si>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</si>
  <si>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</si>
  <si>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</si>
  <si>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</si>
  <si>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</si>
  <si>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</si>
  <si>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</si>
  <si>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</si>
  <si>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</si>
  <si>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</si>
  <si>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</si>
  <si>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</si>
  <si>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</si>
  <si>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</si>
  <si>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</si>
  <si>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</si>
  <si>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</si>
  <si>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</si>
  <si>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</si>
  <si>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</si>
  <si>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</si>
  <si>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</si>
  <si>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</si>
  <si>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</si>
  <si>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</si>
  <si>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</si>
  <si>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</si>
  <si>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</si>
  <si>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</si>
  <si>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</si>
  <si>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</si>
  <si>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</si>
  <si>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</si>
  <si>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</si>
  <si>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</si>
  <si>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</si>
  <si>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</si>
  <si>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</si>
  <si>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</si>
  <si>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</si>
  <si>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</si>
  <si>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</si>
  <si>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</si>
  <si>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</si>
  <si>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</si>
  <si>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</si>
  <si>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</si>
  <si>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</si>
  <si>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</si>
  <si>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</si>
  <si>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</si>
  <si>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</si>
  <si>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</si>
  <si>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</si>
  <si>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</si>
  <si>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</si>
  <si>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</si>
  <si>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</si>
  <si>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</si>
  <si>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</si>
  <si>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</si>
  <si>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</si>
  <si>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4/15 HH</t>
  </si>
  <si>
    <t>4. Quartal 2015</t>
  </si>
  <si>
    <t xml:space="preserve">© Statistisches Amt für Hamburg und Schleswig-Holstein, Hamburg 2019  
Auszugsweise Vervielfältigung und Verbreitung mit Quellenangabe gestattet.        </t>
  </si>
  <si>
    <t>Januar - Dezember</t>
  </si>
  <si>
    <t>der Monate Januar bis Dezember</t>
  </si>
  <si>
    <t>2. Ausfuhr des Landes Hamburg 2013 bis 2015 im Monatsvergleich</t>
  </si>
  <si>
    <t>Januar - Dezember 2015</t>
  </si>
  <si>
    <t>Frankreich</t>
  </si>
  <si>
    <t>Verein.Arabische Em.</t>
  </si>
  <si>
    <t>Verein.Staaten (USA)</t>
  </si>
  <si>
    <t>China, Volksrepublik</t>
  </si>
  <si>
    <t>Vereinigt.Königreich</t>
  </si>
  <si>
    <t xml:space="preserve">2. Ausfuhr des Landes Hamburg im monatlichen Jahresvergleich in 2013 bis 2015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</si>
  <si>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</si>
  <si>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</si>
  <si>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</si>
  <si>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</si>
  <si>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Herausgegeben am: 4. Februar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</si>
</sst>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Verein.Staaten (USA)</c:v>
                </c:pt>
                <c:pt idx="3">
                  <c:v>China, Volksrepublik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Dänemark</c:v>
                </c:pt>
                <c:pt idx="7">
                  <c:v>Polen</c:v>
                </c:pt>
                <c:pt idx="8">
                  <c:v>Brasilien</c:v>
                </c:pt>
                <c:pt idx="9">
                  <c:v>Österreich</c:v>
                </c:pt>
                <c:pt idx="10">
                  <c:v>Italien</c:v>
                </c:pt>
                <c:pt idx="11">
                  <c:v>Spanien</c:v>
                </c:pt>
                <c:pt idx="12">
                  <c:v>Türkei</c:v>
                </c:pt>
                <c:pt idx="13">
                  <c:v>Schweiz</c:v>
                </c:pt>
                <c:pt idx="14">
                  <c:v>Belgien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13106.190632</c:v>
                </c:pt>
                <c:pt idx="1">
                  <c:v>6215.2245199999998</c:v>
                </c:pt>
                <c:pt idx="2">
                  <c:v>4504.9516759999997</c:v>
                </c:pt>
                <c:pt idx="3">
                  <c:v>4228.784885</c:v>
                </c:pt>
                <c:pt idx="4">
                  <c:v>3378.9363450000001</c:v>
                </c:pt>
                <c:pt idx="5">
                  <c:v>2327.6059850000001</c:v>
                </c:pt>
                <c:pt idx="6">
                  <c:v>1678.8315339999999</c:v>
                </c:pt>
                <c:pt idx="7">
                  <c:v>1188.419001</c:v>
                </c:pt>
                <c:pt idx="8">
                  <c:v>1171.7642820000001</c:v>
                </c:pt>
                <c:pt idx="9">
                  <c:v>1144.252688</c:v>
                </c:pt>
                <c:pt idx="10">
                  <c:v>1025.286247</c:v>
                </c:pt>
                <c:pt idx="11">
                  <c:v>1020.960147</c:v>
                </c:pt>
                <c:pt idx="12">
                  <c:v>967.98160399999995</c:v>
                </c:pt>
                <c:pt idx="13">
                  <c:v>854.71549900000002</c:v>
                </c:pt>
                <c:pt idx="14">
                  <c:v>769.82372799999996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Verein.Staaten (USA)</c:v>
                </c:pt>
                <c:pt idx="3">
                  <c:v>China, Volksrepublik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Dänemark</c:v>
                </c:pt>
                <c:pt idx="7">
                  <c:v>Polen</c:v>
                </c:pt>
                <c:pt idx="8">
                  <c:v>Brasilien</c:v>
                </c:pt>
                <c:pt idx="9">
                  <c:v>Österreich</c:v>
                </c:pt>
                <c:pt idx="10">
                  <c:v>Italien</c:v>
                </c:pt>
                <c:pt idx="11">
                  <c:v>Spanien</c:v>
                </c:pt>
                <c:pt idx="12">
                  <c:v>Türkei</c:v>
                </c:pt>
                <c:pt idx="13">
                  <c:v>Schweiz</c:v>
                </c:pt>
                <c:pt idx="14">
                  <c:v>Belgien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13513.967283</c:v>
                </c:pt>
                <c:pt idx="1">
                  <c:v>3419.5484099999999</c:v>
                </c:pt>
                <c:pt idx="2">
                  <c:v>3403.4092230000001</c:v>
                </c:pt>
                <c:pt idx="3">
                  <c:v>4200.545811</c:v>
                </c:pt>
                <c:pt idx="4">
                  <c:v>3102.1514870000001</c:v>
                </c:pt>
                <c:pt idx="5">
                  <c:v>2283.1685819999998</c:v>
                </c:pt>
                <c:pt idx="6">
                  <c:v>1445.4016799999999</c:v>
                </c:pt>
                <c:pt idx="7">
                  <c:v>1164.9150380000001</c:v>
                </c:pt>
                <c:pt idx="8">
                  <c:v>852.23872900000003</c:v>
                </c:pt>
                <c:pt idx="9">
                  <c:v>873.68453899999997</c:v>
                </c:pt>
                <c:pt idx="10">
                  <c:v>956.010175</c:v>
                </c:pt>
                <c:pt idx="11">
                  <c:v>852.37150699999995</c:v>
                </c:pt>
                <c:pt idx="12">
                  <c:v>321.75331299999999</c:v>
                </c:pt>
                <c:pt idx="13">
                  <c:v>697.92575799999997</c:v>
                </c:pt>
                <c:pt idx="14">
                  <c:v>931.38811099999998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06624"/>
        <c:axId val="118508544"/>
      </c:barChart>
      <c:catAx>
        <c:axId val="1185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8508544"/>
        <c:crosses val="autoZero"/>
        <c:auto val="1"/>
        <c:lblAlgn val="ctr"/>
        <c:lblOffset val="100"/>
        <c:noMultiLvlLbl val="0"/>
      </c:catAx>
      <c:valAx>
        <c:axId val="11850854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850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3291.225676</c:v>
                </c:pt>
                <c:pt idx="1">
                  <c:v>4301.8158910000002</c:v>
                </c:pt>
                <c:pt idx="2">
                  <c:v>3860.633468</c:v>
                </c:pt>
                <c:pt idx="3">
                  <c:v>5575.150686</c:v>
                </c:pt>
                <c:pt idx="4">
                  <c:v>4731.9620990000003</c:v>
                </c:pt>
                <c:pt idx="5">
                  <c:v>4368.246521</c:v>
                </c:pt>
                <c:pt idx="6">
                  <c:v>5199.3479619999998</c:v>
                </c:pt>
                <c:pt idx="7">
                  <c:v>3883.82035</c:v>
                </c:pt>
                <c:pt idx="8">
                  <c:v>4763.2620539999998</c:v>
                </c:pt>
                <c:pt idx="9">
                  <c:v>4911.8314099999998</c:v>
                </c:pt>
                <c:pt idx="10">
                  <c:v>4288.2255279999999</c:v>
                </c:pt>
                <c:pt idx="11">
                  <c:v>5111.4137920000003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47296"/>
        <c:axId val="119049216"/>
      </c:lineChart>
      <c:catAx>
        <c:axId val="1190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9049216"/>
        <c:crosses val="autoZero"/>
        <c:auto val="1"/>
        <c:lblAlgn val="ctr"/>
        <c:lblOffset val="100"/>
        <c:noMultiLvlLbl val="0"/>
      </c:catAx>
      <c:valAx>
        <c:axId val="11904921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904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178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1" customFormat="1" x14ac:dyDescent="0.2"/>
    <row r="4" spans="1:7" s="4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1" customFormat="1" x14ac:dyDescent="0.2">
      <c r="A5" s="100"/>
      <c r="B5" s="100"/>
      <c r="C5" s="100"/>
      <c r="D5" s="100"/>
      <c r="E5" s="100"/>
      <c r="F5" s="100"/>
      <c r="G5" s="100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1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1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102"/>
      <c r="C15" s="102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5" t="s">
        <v>149</v>
      </c>
      <c r="B17" s="102"/>
      <c r="C17" s="102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6" t="s">
        <v>156</v>
      </c>
      <c r="C18" s="102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7" t="s">
        <v>150</v>
      </c>
      <c r="C19" s="107"/>
      <c r="D19" s="107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102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102" t="s">
        <v>136</v>
      </c>
      <c r="C23" s="102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102" t="s">
        <v>138</v>
      </c>
      <c r="C24" s="102"/>
      <c r="D24" s="71"/>
      <c r="E24" s="71"/>
      <c r="F24" s="71"/>
      <c r="G24" s="71"/>
    </row>
    <row r="25" spans="1:7" s="41" customFormat="1" ht="12.75" customHeight="1" x14ac:dyDescent="0.2">
      <c r="A25" s="71"/>
      <c r="B25" s="102"/>
      <c r="C25" s="102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4" t="s">
        <v>163</v>
      </c>
      <c r="B29" s="102"/>
      <c r="C29" s="102"/>
      <c r="D29" s="102"/>
      <c r="E29" s="102"/>
      <c r="F29" s="102"/>
      <c r="G29" s="102"/>
    </row>
    <row r="30" spans="1:7" s="41" customFormat="1" ht="41.85" customHeight="1" x14ac:dyDescent="0.2">
      <c r="A30" s="102" t="s">
        <v>148</v>
      </c>
      <c r="B30" s="102"/>
      <c r="C30" s="102"/>
      <c r="D30" s="102"/>
      <c r="E30" s="102"/>
      <c r="F30" s="102"/>
      <c r="G30" s="102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100" t="s">
        <v>144</v>
      </c>
      <c r="B41" s="100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activeCell="A22" sqref="A22:G22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121</v>
      </c>
      <c r="C4" s="77" t="s">
        <v>122</v>
      </c>
      <c r="D4" s="77" t="s">
        <v>123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176</v>
      </c>
      <c r="C5" s="110"/>
      <c r="D5" s="110"/>
      <c r="E5" s="32" t="s">
        <v>176</v>
      </c>
      <c r="F5" s="32" t="s">
        <v>177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184.789511</v>
      </c>
      <c r="C7" s="78">
        <v>152.918013</v>
      </c>
      <c r="D7" s="78">
        <v>180.671436</v>
      </c>
      <c r="E7" s="78">
        <v>2188.1287550000002</v>
      </c>
      <c r="F7" s="78">
        <v>2314.7861539999999</v>
      </c>
      <c r="G7" s="79">
        <f>IF(AND(F7&gt;0,E7&gt;0),(E7/F7%)-100,"x  ")</f>
        <v>-5.4716673840964916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1.47E-2</v>
      </c>
      <c r="C9" s="78">
        <v>6.5500000000000003E-2</v>
      </c>
      <c r="D9" s="78">
        <v>0</v>
      </c>
      <c r="E9" s="78">
        <v>1.1545620000000001</v>
      </c>
      <c r="F9" s="78">
        <v>1.4596</v>
      </c>
      <c r="G9" s="79">
        <f>IF(AND(F9&gt;0,E9&gt;0),(E9/F9%)-100,"x  ")</f>
        <v>-20.898739380652231</v>
      </c>
    </row>
    <row r="10" spans="1:7" s="9" customFormat="1" ht="12" x14ac:dyDescent="0.2">
      <c r="A10" s="44" t="s">
        <v>25</v>
      </c>
      <c r="B10" s="78">
        <v>28.785882999999998</v>
      </c>
      <c r="C10" s="78">
        <v>22.31513</v>
      </c>
      <c r="D10" s="78">
        <v>29.011189000000002</v>
      </c>
      <c r="E10" s="78">
        <v>338.92979400000002</v>
      </c>
      <c r="F10" s="78">
        <v>323.21393799999998</v>
      </c>
      <c r="G10" s="79">
        <f>IF(AND(F10&gt;0,E10&gt;0),(E10/F10%)-100,"x  ")</f>
        <v>4.8623695182353259</v>
      </c>
    </row>
    <row r="11" spans="1:7" s="9" customFormat="1" ht="12" x14ac:dyDescent="0.2">
      <c r="A11" s="44" t="s">
        <v>26</v>
      </c>
      <c r="B11" s="78">
        <v>143.42284900000001</v>
      </c>
      <c r="C11" s="78">
        <v>115.244652</v>
      </c>
      <c r="D11" s="78">
        <v>138.434067</v>
      </c>
      <c r="E11" s="78">
        <v>1678.3976809999999</v>
      </c>
      <c r="F11" s="78">
        <v>1833.9200920000001</v>
      </c>
      <c r="G11" s="79">
        <f>IF(AND(F11&gt;0,E11&gt;0),(E11/F11%)-100,"x  ")</f>
        <v>-8.4803264699714163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43.444566000000002</v>
      </c>
      <c r="C13" s="78">
        <v>19.654433999999998</v>
      </c>
      <c r="D13" s="78">
        <v>32.534238000000002</v>
      </c>
      <c r="E13" s="78">
        <v>466.00116800000001</v>
      </c>
      <c r="F13" s="78">
        <v>404.23539199999999</v>
      </c>
      <c r="G13" s="79">
        <f>IF(AND(F13&gt;0,E13&gt;0),(E13/F13%)-100,"x  ")</f>
        <v>15.279655671515272</v>
      </c>
    </row>
    <row r="14" spans="1:7" s="9" customFormat="1" ht="12" x14ac:dyDescent="0.2">
      <c r="A14" s="45" t="s">
        <v>28</v>
      </c>
      <c r="B14" s="78">
        <v>22.687477000000001</v>
      </c>
      <c r="C14" s="78">
        <v>25.639827</v>
      </c>
      <c r="D14" s="78">
        <v>30.671555000000001</v>
      </c>
      <c r="E14" s="78">
        <v>369.00884000000002</v>
      </c>
      <c r="F14" s="78">
        <v>363.87424099999998</v>
      </c>
      <c r="G14" s="79">
        <f>IF(AND(F14&gt;0,E14&gt;0),(E14/F14%)-100,"x  ")</f>
        <v>1.4110916414113603</v>
      </c>
    </row>
    <row r="15" spans="1:7" s="9" customFormat="1" ht="12" x14ac:dyDescent="0.2">
      <c r="A15" s="46" t="s">
        <v>27</v>
      </c>
      <c r="B15" s="78">
        <v>12.566079</v>
      </c>
      <c r="C15" s="78">
        <v>15.292731</v>
      </c>
      <c r="D15" s="78">
        <v>13.226179999999999</v>
      </c>
      <c r="E15" s="78">
        <v>169.64671799999999</v>
      </c>
      <c r="F15" s="78">
        <v>156.19252399999999</v>
      </c>
      <c r="G15" s="79">
        <f>IF(AND(F15&gt;0,E15&gt;0),(E15/F15%)-100,"x  ")</f>
        <v>8.6138527347186056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4709.5258080000003</v>
      </c>
      <c r="C17" s="78">
        <v>4111.581537</v>
      </c>
      <c r="D17" s="78">
        <v>4914.7921930000002</v>
      </c>
      <c r="E17" s="78">
        <v>51910.620260999996</v>
      </c>
      <c r="F17" s="78">
        <v>46675.185102000003</v>
      </c>
      <c r="G17" s="79">
        <f>IF(AND(F17&gt;0,E17&gt;0),(E17/F17%)-100,"x  ")</f>
        <v>11.216742145872416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117.984644</v>
      </c>
      <c r="C19" s="78">
        <v>117.88108200000001</v>
      </c>
      <c r="D19" s="78">
        <v>154.67461599999999</v>
      </c>
      <c r="E19" s="78">
        <v>1235.7660739999999</v>
      </c>
      <c r="F19" s="78">
        <v>724.67031899999995</v>
      </c>
      <c r="G19" s="79">
        <f>IF(AND(F19&gt;0,E19&gt;0),(E19/F19%)-100,"x  ")</f>
        <v>70.528037591670682</v>
      </c>
    </row>
    <row r="20" spans="1:7" s="9" customFormat="1" ht="12" x14ac:dyDescent="0.2">
      <c r="A20" s="46" t="s">
        <v>33</v>
      </c>
      <c r="B20" s="78">
        <v>386.577156</v>
      </c>
      <c r="C20" s="78">
        <v>418.40902999999997</v>
      </c>
      <c r="D20" s="78">
        <v>332.47530399999999</v>
      </c>
      <c r="E20" s="78">
        <v>5682.9429739999996</v>
      </c>
      <c r="F20" s="78">
        <v>6634.4403659999998</v>
      </c>
      <c r="G20" s="79">
        <f>IF(AND(F20&gt;0,E20&gt;0),(E20/F20%)-100,"x  ")</f>
        <v>-14.341788297264799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3.629362</v>
      </c>
      <c r="C22" s="78">
        <v>3.4696370000000001</v>
      </c>
      <c r="D22" s="78">
        <v>2.203424</v>
      </c>
      <c r="E22" s="78">
        <v>45.090468999999999</v>
      </c>
      <c r="F22" s="78">
        <v>45.438670999999999</v>
      </c>
      <c r="G22" s="79">
        <f>IF(AND(F22&gt;0,E22&gt;0),(E22/F22%)-100,"x  ")</f>
        <v>-0.7663120252790776</v>
      </c>
    </row>
    <row r="23" spans="1:7" s="9" customFormat="1" ht="12" x14ac:dyDescent="0.2">
      <c r="A23" s="36" t="s">
        <v>36</v>
      </c>
      <c r="B23" s="78">
        <v>16.702717</v>
      </c>
      <c r="C23" s="78">
        <v>14.496057</v>
      </c>
      <c r="D23" s="78">
        <v>11.665141</v>
      </c>
      <c r="E23" s="78">
        <v>323.24372</v>
      </c>
      <c r="F23" s="78">
        <v>573.85621100000003</v>
      </c>
      <c r="G23" s="79">
        <f>IF(AND(F23&gt;0,E23&gt;0),(E23/F23%)-100,"x  ")</f>
        <v>-43.671652618917115</v>
      </c>
    </row>
    <row r="24" spans="1:7" s="9" customFormat="1" ht="12" x14ac:dyDescent="0.2">
      <c r="A24" s="36" t="s">
        <v>38</v>
      </c>
      <c r="B24" s="78">
        <v>21.974447999999999</v>
      </c>
      <c r="C24" s="78">
        <v>20.651810999999999</v>
      </c>
      <c r="D24" s="78">
        <v>19.110814999999999</v>
      </c>
      <c r="E24" s="78">
        <v>261.54337199999998</v>
      </c>
      <c r="F24" s="78">
        <v>275.74494800000002</v>
      </c>
      <c r="G24" s="79">
        <f>IF(AND(F24&gt;0,E24&gt;0),(E24/F24%)-100,"x  ")</f>
        <v>-5.1502579115248324</v>
      </c>
    </row>
    <row r="25" spans="1:7" s="9" customFormat="1" ht="12" x14ac:dyDescent="0.2">
      <c r="A25" s="36" t="s">
        <v>37</v>
      </c>
      <c r="B25" s="78">
        <v>132.57505499999999</v>
      </c>
      <c r="C25" s="78">
        <v>131.855637</v>
      </c>
      <c r="D25" s="78">
        <v>132.45997199999999</v>
      </c>
      <c r="E25" s="78">
        <v>1834.54736</v>
      </c>
      <c r="F25" s="78">
        <v>2303.926007</v>
      </c>
      <c r="G25" s="79">
        <f>IF(AND(F25&gt;0,E25&gt;0),(E25/F25%)-100,"x  ")</f>
        <v>-20.372991388347131</v>
      </c>
    </row>
    <row r="26" spans="1:7" s="9" customFormat="1" ht="12" x14ac:dyDescent="0.2">
      <c r="A26" s="47" t="s">
        <v>39</v>
      </c>
      <c r="B26" s="78">
        <v>4204.9640079999999</v>
      </c>
      <c r="C26" s="78">
        <v>3575.2914249999999</v>
      </c>
      <c r="D26" s="78">
        <v>4427.6422730000004</v>
      </c>
      <c r="E26" s="78">
        <v>44991.911212999999</v>
      </c>
      <c r="F26" s="78">
        <v>39316.074417000003</v>
      </c>
      <c r="G26" s="79">
        <f>IF(AND(F26&gt;0,E26&gt;0),(E26/F26%)-100,"x  ")</f>
        <v>14.43642805179401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230.35148599999999</v>
      </c>
      <c r="C28" s="78">
        <v>206.93793600000001</v>
      </c>
      <c r="D28" s="78">
        <v>151.852756</v>
      </c>
      <c r="E28" s="78">
        <v>2570.756269</v>
      </c>
      <c r="F28" s="78">
        <v>2609.8005520000002</v>
      </c>
      <c r="G28" s="79">
        <f>IF(AND(F28&gt;0,E28&gt;0),(E28/F28%)-100,"x  ")</f>
        <v>-1.4960638647301607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23.81962</v>
      </c>
      <c r="C30" s="78">
        <v>20.915583000000002</v>
      </c>
      <c r="D30" s="78">
        <v>19.456194</v>
      </c>
      <c r="E30" s="78">
        <v>288.52176100000003</v>
      </c>
      <c r="F30" s="78">
        <v>299.94939900000003</v>
      </c>
      <c r="G30" s="79">
        <f>IF(AND(F30&gt;0,E30&gt;0),(E30/F30%)-100,"x  ")</f>
        <v>-3.8098552749558934</v>
      </c>
    </row>
    <row r="31" spans="1:7" s="9" customFormat="1" ht="12" x14ac:dyDescent="0.2">
      <c r="A31" s="49" t="s">
        <v>43</v>
      </c>
      <c r="B31" s="78">
        <v>47.116757</v>
      </c>
      <c r="C31" s="78">
        <v>47.368034999999999</v>
      </c>
      <c r="D31" s="78">
        <v>32.046444000000001</v>
      </c>
      <c r="E31" s="78">
        <v>529.01305000000002</v>
      </c>
      <c r="F31" s="78">
        <v>458.04263900000001</v>
      </c>
      <c r="G31" s="79">
        <f>IF(AND(F31&gt;0,E31&gt;0),(E31/F31%)-100,"x  ")</f>
        <v>15.494280435319908</v>
      </c>
    </row>
    <row r="32" spans="1:7" s="9" customFormat="1" ht="12" x14ac:dyDescent="0.2">
      <c r="A32" s="49" t="s">
        <v>42</v>
      </c>
      <c r="B32" s="78">
        <v>77.264985999999993</v>
      </c>
      <c r="C32" s="78">
        <v>61.078361000000001</v>
      </c>
      <c r="D32" s="78">
        <v>41.006658000000002</v>
      </c>
      <c r="E32" s="78">
        <v>761.98267499999997</v>
      </c>
      <c r="F32" s="78">
        <v>809.83946500000002</v>
      </c>
      <c r="G32" s="79">
        <f>IF(AND(F32&gt;0,E32&gt;0),(E32/F32%)-100,"x  ")</f>
        <v>-5.9094168743678068</v>
      </c>
    </row>
    <row r="33" spans="1:7" s="9" customFormat="1" ht="12" x14ac:dyDescent="0.2">
      <c r="A33" s="38" t="s">
        <v>44</v>
      </c>
      <c r="B33" s="78">
        <v>3974.6125219999999</v>
      </c>
      <c r="C33" s="78">
        <v>3368.3534890000001</v>
      </c>
      <c r="D33" s="78">
        <v>4275.7895170000002</v>
      </c>
      <c r="E33" s="78">
        <v>42421.154944000002</v>
      </c>
      <c r="F33" s="78">
        <v>36706.273865000003</v>
      </c>
      <c r="G33" s="79">
        <f>IF(AND(F33&gt;0,E33&gt;0),(E33/F33%)-100,"x  ")</f>
        <v>15.569221490632501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11.800324</v>
      </c>
      <c r="C35" s="78">
        <v>14.565042999999999</v>
      </c>
      <c r="D35" s="78">
        <v>14.345489000000001</v>
      </c>
      <c r="E35" s="78">
        <v>140.20219800000001</v>
      </c>
      <c r="F35" s="78">
        <v>91.683339000000004</v>
      </c>
      <c r="G35" s="79">
        <f>IF(AND(F35&gt;0,E35&gt;0),(E35/F35%)-100,"x  ")</f>
        <v>52.920039266894491</v>
      </c>
    </row>
    <row r="36" spans="1:7" s="9" customFormat="1" ht="12" x14ac:dyDescent="0.2">
      <c r="A36" s="49" t="s">
        <v>46</v>
      </c>
      <c r="B36" s="78">
        <v>14.232976000000001</v>
      </c>
      <c r="C36" s="78">
        <v>12.241493999999999</v>
      </c>
      <c r="D36" s="78">
        <v>16.601212</v>
      </c>
      <c r="E36" s="78">
        <v>162.33204799999999</v>
      </c>
      <c r="F36" s="78">
        <v>158.32533000000001</v>
      </c>
      <c r="G36" s="79">
        <f>IF(AND(F36&gt;0,E36&gt;0),(E36/F36%)-100,"x  ")</f>
        <v>2.5306866563928736</v>
      </c>
    </row>
    <row r="37" spans="1:7" s="9" customFormat="1" ht="12" x14ac:dyDescent="0.2">
      <c r="A37" s="49" t="s">
        <v>47</v>
      </c>
      <c r="B37" s="78">
        <v>18.450433</v>
      </c>
      <c r="C37" s="78">
        <v>19.253791</v>
      </c>
      <c r="D37" s="78">
        <v>20.029112000000001</v>
      </c>
      <c r="E37" s="78">
        <v>240.140387</v>
      </c>
      <c r="F37" s="78">
        <v>205.17524</v>
      </c>
      <c r="G37" s="79">
        <f>IF(AND(F37&gt;0,E37&gt;0),(E37/F37%)-100,"x  ")</f>
        <v>17.041601608459203</v>
      </c>
    </row>
    <row r="38" spans="1:7" s="9" customFormat="1" ht="12" x14ac:dyDescent="0.2">
      <c r="A38" s="49" t="s">
        <v>48</v>
      </c>
      <c r="B38" s="78">
        <v>183.66122200000001</v>
      </c>
      <c r="C38" s="78">
        <v>223.83515600000001</v>
      </c>
      <c r="D38" s="78">
        <v>179.760153</v>
      </c>
      <c r="E38" s="78">
        <v>2309.5731209999999</v>
      </c>
      <c r="F38" s="78">
        <v>2475.3617979999999</v>
      </c>
      <c r="G38" s="79">
        <f>IF(AND(F38&gt;0,E38&gt;0),(E38/F38%)-100,"x  ")</f>
        <v>-6.6975533489266468</v>
      </c>
    </row>
    <row r="39" spans="1:7" s="9" customFormat="1" ht="12" x14ac:dyDescent="0.2">
      <c r="A39" s="49" t="s">
        <v>49</v>
      </c>
      <c r="B39" s="78">
        <v>51.064501</v>
      </c>
      <c r="C39" s="78">
        <v>53.162759999999999</v>
      </c>
      <c r="D39" s="78">
        <v>75.981419000000002</v>
      </c>
      <c r="E39" s="78">
        <v>677.68946900000003</v>
      </c>
      <c r="F39" s="78">
        <v>615.90721199999996</v>
      </c>
      <c r="G39" s="79">
        <f>IF(AND(F39&gt;0,E39&gt;0),(E39/F39%)-100,"x  ")</f>
        <v>10.031098158337542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32.989151</v>
      </c>
      <c r="C41" s="78">
        <v>38.648167000000001</v>
      </c>
      <c r="D41" s="78">
        <v>39.736105999999999</v>
      </c>
      <c r="E41" s="78">
        <v>422.92704500000002</v>
      </c>
      <c r="F41" s="78">
        <v>396.059393</v>
      </c>
      <c r="G41" s="79">
        <f t="shared" ref="G41:G46" si="0">IF(AND(F41&gt;0,E41&gt;0),(E41/F41%)-100,"x  ")</f>
        <v>6.7837431645005921</v>
      </c>
    </row>
    <row r="42" spans="1:7" s="9" customFormat="1" ht="12" x14ac:dyDescent="0.2">
      <c r="A42" s="49" t="s">
        <v>52</v>
      </c>
      <c r="B42" s="78">
        <v>38.150061000000001</v>
      </c>
      <c r="C42" s="78">
        <v>41.628759000000002</v>
      </c>
      <c r="D42" s="78">
        <v>36.683737999999998</v>
      </c>
      <c r="E42" s="78">
        <v>468.75090799999998</v>
      </c>
      <c r="F42" s="78">
        <v>456.96659499999998</v>
      </c>
      <c r="G42" s="79">
        <f t="shared" si="0"/>
        <v>2.5788127904622797</v>
      </c>
    </row>
    <row r="43" spans="1:7" s="9" customFormat="1" ht="12" x14ac:dyDescent="0.2">
      <c r="A43" s="49" t="s">
        <v>53</v>
      </c>
      <c r="B43" s="78">
        <v>13.717995</v>
      </c>
      <c r="C43" s="78">
        <v>16.193390000000001</v>
      </c>
      <c r="D43" s="78">
        <v>12.486734</v>
      </c>
      <c r="E43" s="78">
        <v>183.02368300000001</v>
      </c>
      <c r="F43" s="78">
        <v>172.109149</v>
      </c>
      <c r="G43" s="79">
        <f t="shared" si="0"/>
        <v>6.34163498188002</v>
      </c>
    </row>
    <row r="44" spans="1:7" s="9" customFormat="1" ht="12" x14ac:dyDescent="0.2">
      <c r="A44" s="49" t="s">
        <v>54</v>
      </c>
      <c r="B44" s="78">
        <v>118.11105999999999</v>
      </c>
      <c r="C44" s="78">
        <v>14.007326000000001</v>
      </c>
      <c r="D44" s="78">
        <v>181.64498900000001</v>
      </c>
      <c r="E44" s="78">
        <v>505.94135699999998</v>
      </c>
      <c r="F44" s="78">
        <v>384.33551199999999</v>
      </c>
      <c r="G44" s="79">
        <f t="shared" si="0"/>
        <v>31.640543536346428</v>
      </c>
    </row>
    <row r="45" spans="1:7" s="9" customFormat="1" ht="12" x14ac:dyDescent="0.2">
      <c r="A45" s="49" t="s">
        <v>55</v>
      </c>
      <c r="B45" s="78">
        <v>3039.3184609999998</v>
      </c>
      <c r="C45" s="78">
        <v>2494.087939</v>
      </c>
      <c r="D45" s="78">
        <v>3376.575347</v>
      </c>
      <c r="E45" s="78">
        <v>32739.841842000002</v>
      </c>
      <c r="F45" s="78">
        <v>27581.191825999998</v>
      </c>
      <c r="G45" s="79">
        <f t="shared" si="0"/>
        <v>18.70350653642565</v>
      </c>
    </row>
    <row r="46" spans="1:7" s="9" customFormat="1" ht="12" x14ac:dyDescent="0.2">
      <c r="A46" s="49" t="s">
        <v>56</v>
      </c>
      <c r="B46" s="78">
        <v>76.784059999999997</v>
      </c>
      <c r="C46" s="78">
        <v>88.298122000000006</v>
      </c>
      <c r="D46" s="78">
        <v>64.865907000000007</v>
      </c>
      <c r="E46" s="78">
        <v>936.64105099999995</v>
      </c>
      <c r="F46" s="78">
        <v>716.59309900000005</v>
      </c>
      <c r="G46" s="79">
        <f t="shared" si="0"/>
        <v>30.707517600584623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31.979054999999999</v>
      </c>
      <c r="C48" s="78">
        <v>33.474468000000002</v>
      </c>
      <c r="D48" s="78">
        <v>26.670414999999998</v>
      </c>
      <c r="E48" s="78">
        <v>318.18195500000002</v>
      </c>
      <c r="F48" s="78">
        <v>274.59102100000001</v>
      </c>
      <c r="G48" s="79">
        <f>IF(AND(F48&gt;0,E48&gt;0),(E48/F48%)-100,"x  ")</f>
        <v>15.874857758003685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4926.2943740000001</v>
      </c>
      <c r="C50" s="81">
        <v>4297.9740179999999</v>
      </c>
      <c r="D50" s="81">
        <v>5122.1340440000004</v>
      </c>
      <c r="E50" s="81">
        <v>54416.930971000002</v>
      </c>
      <c r="F50" s="81">
        <v>49264.562276999997</v>
      </c>
      <c r="G50" s="82">
        <f>IF(AND(F50&gt;0,E50&gt;0),(E50/F50%)-100,"x  ")</f>
        <v>10.458569925030019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175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/>
  </sheetViews>
  <sheetFormatPr baseColWidth="10" defaultRowHeight="14.25" x14ac:dyDescent="0.2"/>
  <cols>
    <col min="1" max="1" width="24.12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121</v>
      </c>
      <c r="C4" s="83" t="s">
        <v>122</v>
      </c>
      <c r="D4" s="83" t="s">
        <v>123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176</v>
      </c>
      <c r="C5" s="110"/>
      <c r="D5" s="110"/>
      <c r="E5" s="32" t="s">
        <v>176</v>
      </c>
      <c r="F5" s="32" t="s">
        <v>177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2871.041299</v>
      </c>
      <c r="C8" s="78">
        <v>2485.1680110000002</v>
      </c>
      <c r="D8" s="78">
        <v>2233.3653760000002</v>
      </c>
      <c r="E8" s="78">
        <v>31175.071339999999</v>
      </c>
      <c r="F8" s="78">
        <v>30215.863455999999</v>
      </c>
      <c r="G8" s="79">
        <f>IF(AND(F8&gt;0,E8&gt;0),(E8/F8%)-100,"x  ")</f>
        <v>3.1745175357864213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2691.157459</v>
      </c>
      <c r="C10" s="78">
        <v>2288.2715269999999</v>
      </c>
      <c r="D10" s="78">
        <v>2116.3383309999999</v>
      </c>
      <c r="E10" s="78">
        <v>28695.611966</v>
      </c>
      <c r="F10" s="78">
        <v>28063.964966</v>
      </c>
      <c r="G10" s="79">
        <f>IF(AND(F10&gt;0,E10&gt;0),(E10/F10%)-100,"x  ")</f>
        <v>2.2507404095082535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2066.5932510000002</v>
      </c>
      <c r="C12" s="94">
        <f>SUM(C14:C31)</f>
        <v>1556.9867770000001</v>
      </c>
      <c r="D12" s="94">
        <f>SUM(D14:D31)</f>
        <v>1444.8825380000001</v>
      </c>
      <c r="E12" s="94">
        <f>SUM(E14:E31)</f>
        <v>20591.698802999999</v>
      </c>
      <c r="F12" s="94">
        <f>SUM(F14:F31)</f>
        <v>20678.647850000001</v>
      </c>
      <c r="G12" s="95">
        <f>IF(AND(F12&gt;0,E12&gt;0),(E12/F12%)-100,"x  ")</f>
        <v>-0.42047742981417002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1207.189658</v>
      </c>
      <c r="C14" s="78">
        <v>1057.524893</v>
      </c>
      <c r="D14" s="78">
        <v>961.885988</v>
      </c>
      <c r="E14" s="78">
        <v>13106.190632</v>
      </c>
      <c r="F14" s="78">
        <v>13513.967283</v>
      </c>
      <c r="G14" s="79">
        <f t="shared" ref="G14:G32" si="0">IF(AND(F14&gt;0,E14&gt;0),(E14/F14%)-100,"x  ")</f>
        <v>-3.0174458947593052</v>
      </c>
    </row>
    <row r="15" spans="1:7" ht="12.75" customHeight="1" x14ac:dyDescent="0.2">
      <c r="A15" s="64" t="s">
        <v>63</v>
      </c>
      <c r="B15" s="78">
        <v>40.889079000000002</v>
      </c>
      <c r="C15" s="78">
        <v>50.208618999999999</v>
      </c>
      <c r="D15" s="78">
        <v>42.971860999999997</v>
      </c>
      <c r="E15" s="78">
        <v>769.82372799999996</v>
      </c>
      <c r="F15" s="78">
        <v>931.38811099999998</v>
      </c>
      <c r="G15" s="79">
        <f t="shared" si="0"/>
        <v>-17.346622862356909</v>
      </c>
    </row>
    <row r="16" spans="1:7" ht="12.75" customHeight="1" x14ac:dyDescent="0.2">
      <c r="A16" s="64" t="s">
        <v>64</v>
      </c>
      <c r="B16" s="78">
        <v>7.5865980000000004</v>
      </c>
      <c r="C16" s="78">
        <v>12.562363</v>
      </c>
      <c r="D16" s="78">
        <v>4.5645179999999996</v>
      </c>
      <c r="E16" s="78">
        <v>75.883274</v>
      </c>
      <c r="F16" s="78">
        <v>78.390129000000002</v>
      </c>
      <c r="G16" s="79">
        <f t="shared" si="0"/>
        <v>-3.1979217689512893</v>
      </c>
    </row>
    <row r="17" spans="1:7" ht="12.75" customHeight="1" x14ac:dyDescent="0.2">
      <c r="A17" s="64" t="s">
        <v>65</v>
      </c>
      <c r="B17" s="78">
        <v>303.16190799999998</v>
      </c>
      <c r="C17" s="78">
        <v>119.166011</v>
      </c>
      <c r="D17" s="78">
        <v>98.619636</v>
      </c>
      <c r="E17" s="78">
        <v>2327.6059850000001</v>
      </c>
      <c r="F17" s="78">
        <v>2283.1685819999998</v>
      </c>
      <c r="G17" s="79">
        <f t="shared" si="0"/>
        <v>1.9463040684045438</v>
      </c>
    </row>
    <row r="18" spans="1:7" ht="12.75" customHeight="1" x14ac:dyDescent="0.2">
      <c r="A18" s="64" t="s">
        <v>66</v>
      </c>
      <c r="B18" s="78">
        <v>89.350892999999999</v>
      </c>
      <c r="C18" s="78">
        <v>89.593328</v>
      </c>
      <c r="D18" s="78">
        <v>73.044416999999996</v>
      </c>
      <c r="E18" s="78">
        <v>1025.286247</v>
      </c>
      <c r="F18" s="78">
        <v>956.010175</v>
      </c>
      <c r="G18" s="79">
        <f t="shared" si="0"/>
        <v>7.2463739206541504</v>
      </c>
    </row>
    <row r="19" spans="1:7" ht="12.75" customHeight="1" x14ac:dyDescent="0.2">
      <c r="A19" s="64" t="s">
        <v>67</v>
      </c>
      <c r="B19" s="78">
        <v>7.7572619999999999</v>
      </c>
      <c r="C19" s="78">
        <v>11.422113</v>
      </c>
      <c r="D19" s="78">
        <v>5.484483</v>
      </c>
      <c r="E19" s="78">
        <v>91.717809000000003</v>
      </c>
      <c r="F19" s="78">
        <v>125.04837000000001</v>
      </c>
      <c r="G19" s="79">
        <f t="shared" si="0"/>
        <v>-26.654134716030285</v>
      </c>
    </row>
    <row r="20" spans="1:7" ht="12.75" customHeight="1" x14ac:dyDescent="0.2">
      <c r="A20" s="64" t="s">
        <v>68</v>
      </c>
      <c r="B20" s="78">
        <v>7.0948079999999996</v>
      </c>
      <c r="C20" s="78">
        <v>7.4658439999999997</v>
      </c>
      <c r="D20" s="78">
        <v>7.467943</v>
      </c>
      <c r="E20" s="78">
        <v>94.451138999999998</v>
      </c>
      <c r="F20" s="78">
        <v>83.957595999999995</v>
      </c>
      <c r="G20" s="79">
        <f t="shared" si="0"/>
        <v>12.498622518920158</v>
      </c>
    </row>
    <row r="21" spans="1:7" ht="12.75" customHeight="1" x14ac:dyDescent="0.2">
      <c r="A21" s="64" t="s">
        <v>69</v>
      </c>
      <c r="B21" s="78">
        <v>7.4825689999999998</v>
      </c>
      <c r="C21" s="78">
        <v>14.404131</v>
      </c>
      <c r="D21" s="78">
        <v>9.0675460000000001</v>
      </c>
      <c r="E21" s="78">
        <v>101.400981</v>
      </c>
      <c r="F21" s="78">
        <v>157.39417900000001</v>
      </c>
      <c r="G21" s="79">
        <f t="shared" si="0"/>
        <v>-35.575139027219052</v>
      </c>
    </row>
    <row r="22" spans="1:7" ht="12.75" customHeight="1" x14ac:dyDescent="0.2">
      <c r="A22" s="64" t="s">
        <v>70</v>
      </c>
      <c r="B22" s="78">
        <v>180.66051300000001</v>
      </c>
      <c r="C22" s="78">
        <v>47.83981</v>
      </c>
      <c r="D22" s="78">
        <v>37.514865999999998</v>
      </c>
      <c r="E22" s="78">
        <v>1020.960147</v>
      </c>
      <c r="F22" s="78">
        <v>852.37150699999995</v>
      </c>
      <c r="G22" s="79">
        <f t="shared" si="0"/>
        <v>19.77877470275412</v>
      </c>
    </row>
    <row r="23" spans="1:7" ht="12.75" customHeight="1" x14ac:dyDescent="0.2">
      <c r="A23" s="64" t="s">
        <v>71</v>
      </c>
      <c r="B23" s="78">
        <v>18.622955000000001</v>
      </c>
      <c r="C23" s="78">
        <v>18.035238</v>
      </c>
      <c r="D23" s="78">
        <v>18.892057999999999</v>
      </c>
      <c r="E23" s="78">
        <v>226.92687100000001</v>
      </c>
      <c r="F23" s="78">
        <v>338.45433500000001</v>
      </c>
      <c r="G23" s="79">
        <f t="shared" si="0"/>
        <v>-32.951997497683109</v>
      </c>
    </row>
    <row r="24" spans="1:7" ht="12.75" customHeight="1" x14ac:dyDescent="0.2">
      <c r="A24" s="64" t="s">
        <v>72</v>
      </c>
      <c r="B24" s="78">
        <v>101.320852</v>
      </c>
      <c r="C24" s="78">
        <v>92.028148000000002</v>
      </c>
      <c r="D24" s="78">
        <v>91.937588000000005</v>
      </c>
      <c r="E24" s="78">
        <v>1144.252688</v>
      </c>
      <c r="F24" s="78">
        <v>873.68453899999997</v>
      </c>
      <c r="G24" s="79">
        <f t="shared" si="0"/>
        <v>30.968631917154738</v>
      </c>
    </row>
    <row r="25" spans="1:7" ht="12.75" customHeight="1" x14ac:dyDescent="0.2">
      <c r="A25" s="64" t="s">
        <v>73</v>
      </c>
      <c r="B25" s="78">
        <v>15.545222000000001</v>
      </c>
      <c r="C25" s="78">
        <v>0.77782499999999999</v>
      </c>
      <c r="D25" s="78">
        <v>63.174911000000002</v>
      </c>
      <c r="E25" s="78">
        <v>90.185557000000003</v>
      </c>
      <c r="F25" s="78">
        <v>20.302721999999999</v>
      </c>
      <c r="G25" s="79">
        <f t="shared" si="0"/>
        <v>344.20426482714981</v>
      </c>
    </row>
    <row r="26" spans="1:7" ht="12.75" customHeight="1" x14ac:dyDescent="0.2">
      <c r="A26" s="64" t="s">
        <v>74</v>
      </c>
      <c r="B26" s="78">
        <v>0.94475200000000004</v>
      </c>
      <c r="C26" s="78">
        <v>0.74127200000000004</v>
      </c>
      <c r="D26" s="78">
        <v>0.73932900000000001</v>
      </c>
      <c r="E26" s="78">
        <v>6.8132929999999998</v>
      </c>
      <c r="F26" s="78">
        <v>7.9508739999999998</v>
      </c>
      <c r="G26" s="79">
        <f t="shared" si="0"/>
        <v>-14.307622029980593</v>
      </c>
    </row>
    <row r="27" spans="1:7" ht="12.75" customHeight="1" x14ac:dyDescent="0.2">
      <c r="A27" s="64" t="s">
        <v>83</v>
      </c>
      <c r="B27" s="78">
        <v>1.4431689999999999</v>
      </c>
      <c r="C27" s="78">
        <v>1.150301</v>
      </c>
      <c r="D27" s="78">
        <v>1.443165</v>
      </c>
      <c r="E27" s="78">
        <v>16.904810000000001</v>
      </c>
      <c r="F27" s="78">
        <v>16.720882</v>
      </c>
      <c r="G27" s="79">
        <f t="shared" si="0"/>
        <v>1.0999898211111088</v>
      </c>
    </row>
    <row r="28" spans="1:7" ht="12.75" customHeight="1" x14ac:dyDescent="0.2">
      <c r="A28" s="64" t="s">
        <v>84</v>
      </c>
      <c r="B28" s="78">
        <v>3.9013650000000002</v>
      </c>
      <c r="C28" s="78">
        <v>5.7030950000000002</v>
      </c>
      <c r="D28" s="78">
        <v>2.7132800000000001</v>
      </c>
      <c r="E28" s="78">
        <v>41.625875999999998</v>
      </c>
      <c r="F28" s="78">
        <v>42.364446000000001</v>
      </c>
      <c r="G28" s="79">
        <f t="shared" si="0"/>
        <v>-1.7433722607867992</v>
      </c>
    </row>
    <row r="29" spans="1:7" ht="12.75" customHeight="1" x14ac:dyDescent="0.2">
      <c r="A29" s="64" t="s">
        <v>75</v>
      </c>
      <c r="B29" s="78">
        <v>3.5409250000000001</v>
      </c>
      <c r="C29" s="78">
        <v>3.4663840000000001</v>
      </c>
      <c r="D29" s="78">
        <v>3.7768169999999999</v>
      </c>
      <c r="E29" s="78">
        <v>45.464013999999999</v>
      </c>
      <c r="F29" s="78">
        <v>38.479230000000001</v>
      </c>
      <c r="G29" s="79">
        <f t="shared" si="0"/>
        <v>18.15208880219275</v>
      </c>
    </row>
    <row r="30" spans="1:7" ht="12.75" customHeight="1" x14ac:dyDescent="0.2">
      <c r="A30" s="64" t="s">
        <v>76</v>
      </c>
      <c r="B30" s="78">
        <v>67.220152999999996</v>
      </c>
      <c r="C30" s="78">
        <v>22.452845</v>
      </c>
      <c r="D30" s="78">
        <v>18.807504000000002</v>
      </c>
      <c r="E30" s="78">
        <v>368.769837</v>
      </c>
      <c r="F30" s="78">
        <v>216.857313</v>
      </c>
      <c r="G30" s="79">
        <f t="shared" si="0"/>
        <v>70.05183357593296</v>
      </c>
    </row>
    <row r="31" spans="1:7" ht="12.75" customHeight="1" x14ac:dyDescent="0.2">
      <c r="A31" s="64" t="s">
        <v>82</v>
      </c>
      <c r="B31" s="78">
        <v>2.8805700000000001</v>
      </c>
      <c r="C31" s="78">
        <v>2.4445570000000001</v>
      </c>
      <c r="D31" s="78">
        <v>2.7766280000000001</v>
      </c>
      <c r="E31" s="78">
        <v>37.435915000000001</v>
      </c>
      <c r="F31" s="78">
        <v>142.13757699999999</v>
      </c>
      <c r="G31" s="79">
        <f t="shared" si="0"/>
        <v>-73.662197013531483</v>
      </c>
    </row>
    <row r="32" spans="1:7" ht="12.75" customHeight="1" x14ac:dyDescent="0.2">
      <c r="A32" s="56" t="s">
        <v>77</v>
      </c>
      <c r="B32" s="94">
        <f>B10-B12</f>
        <v>624.56420799999978</v>
      </c>
      <c r="C32" s="94">
        <f>C10-C12</f>
        <v>731.2847499999998</v>
      </c>
      <c r="D32" s="94">
        <f>D10-D12</f>
        <v>671.45579299999986</v>
      </c>
      <c r="E32" s="94">
        <f>E10-E12</f>
        <v>8103.9131630000011</v>
      </c>
      <c r="F32" s="94">
        <f>F10-F12</f>
        <v>7385.3171159999984</v>
      </c>
      <c r="G32" s="95">
        <f t="shared" si="0"/>
        <v>9.7300635262254644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235.38841300000001</v>
      </c>
      <c r="C34" s="78">
        <v>267.37355200000002</v>
      </c>
      <c r="D34" s="78">
        <v>210.326032</v>
      </c>
      <c r="E34" s="78">
        <v>3378.9363450000001</v>
      </c>
      <c r="F34" s="78">
        <v>3102.1514870000001</v>
      </c>
      <c r="G34" s="79">
        <f t="shared" ref="G34:G43" si="1">IF(AND(F34&gt;0,E34&gt;0),(E34/F34%)-100,"x  ")</f>
        <v>8.9223514441478926</v>
      </c>
    </row>
    <row r="35" spans="1:7" ht="12.75" customHeight="1" x14ac:dyDescent="0.2">
      <c r="A35" s="64" t="s">
        <v>79</v>
      </c>
      <c r="B35" s="78">
        <v>141.18185</v>
      </c>
      <c r="C35" s="78">
        <v>144.028931</v>
      </c>
      <c r="D35" s="78">
        <v>161.11907099999999</v>
      </c>
      <c r="E35" s="78">
        <v>1678.8315339999999</v>
      </c>
      <c r="F35" s="78">
        <v>1445.4016799999999</v>
      </c>
      <c r="G35" s="79">
        <f t="shared" si="1"/>
        <v>16.149825839416479</v>
      </c>
    </row>
    <row r="36" spans="1:7" ht="12.75" customHeight="1" x14ac:dyDescent="0.2">
      <c r="A36" s="64" t="s">
        <v>80</v>
      </c>
      <c r="B36" s="78">
        <v>91.182507999999999</v>
      </c>
      <c r="C36" s="78">
        <v>105.280644</v>
      </c>
      <c r="D36" s="78">
        <v>95.718716999999998</v>
      </c>
      <c r="E36" s="78">
        <v>1188.419001</v>
      </c>
      <c r="F36" s="78">
        <v>1164.9150380000001</v>
      </c>
      <c r="G36" s="79">
        <f t="shared" si="1"/>
        <v>2.0176546986939883</v>
      </c>
    </row>
    <row r="37" spans="1:7" ht="12.75" customHeight="1" x14ac:dyDescent="0.2">
      <c r="A37" s="64" t="s">
        <v>81</v>
      </c>
      <c r="B37" s="78">
        <v>38.179699999999997</v>
      </c>
      <c r="C37" s="78">
        <v>30.862537</v>
      </c>
      <c r="D37" s="78">
        <v>41.480570999999998</v>
      </c>
      <c r="E37" s="78">
        <v>466.477936</v>
      </c>
      <c r="F37" s="78">
        <v>513.55650400000002</v>
      </c>
      <c r="G37" s="79">
        <f t="shared" si="1"/>
        <v>-9.1671642036102128</v>
      </c>
    </row>
    <row r="38" spans="1:7" ht="12.75" customHeight="1" x14ac:dyDescent="0.2">
      <c r="A38" s="64" t="s">
        <v>85</v>
      </c>
      <c r="B38" s="78">
        <v>56.676983999999997</v>
      </c>
      <c r="C38" s="78">
        <v>65.092922000000002</v>
      </c>
      <c r="D38" s="78">
        <v>46.200718000000002</v>
      </c>
      <c r="E38" s="78">
        <v>593.32033200000001</v>
      </c>
      <c r="F38" s="78">
        <v>517.39771199999996</v>
      </c>
      <c r="G38" s="79">
        <f t="shared" si="1"/>
        <v>14.673938101991453</v>
      </c>
    </row>
    <row r="39" spans="1:7" ht="12.75" customHeight="1" x14ac:dyDescent="0.2">
      <c r="A39" s="64" t="s">
        <v>151</v>
      </c>
      <c r="B39" s="78">
        <v>5.3799830000000002</v>
      </c>
      <c r="C39" s="78">
        <v>5.9712820000000004</v>
      </c>
      <c r="D39" s="78">
        <v>4.268535</v>
      </c>
      <c r="E39" s="78">
        <v>60.989055</v>
      </c>
      <c r="F39" s="78">
        <v>50.167642999999998</v>
      </c>
      <c r="G39" s="79">
        <f t="shared" si="1"/>
        <v>21.570501129582681</v>
      </c>
    </row>
    <row r="40" spans="1:7" ht="12.75" customHeight="1" x14ac:dyDescent="0.2">
      <c r="A40" s="64" t="s">
        <v>86</v>
      </c>
      <c r="B40" s="78">
        <v>27.712726</v>
      </c>
      <c r="C40" s="78">
        <v>80.875253999999998</v>
      </c>
      <c r="D40" s="78">
        <v>75.893084999999999</v>
      </c>
      <c r="E40" s="78">
        <v>399.085961</v>
      </c>
      <c r="F40" s="78">
        <v>277.06411000000003</v>
      </c>
      <c r="G40" s="79">
        <f t="shared" si="1"/>
        <v>44.041016716311617</v>
      </c>
    </row>
    <row r="41" spans="1:7" ht="12.75" customHeight="1" x14ac:dyDescent="0.2">
      <c r="A41" s="64" t="s">
        <v>87</v>
      </c>
      <c r="B41" s="78">
        <v>25.056785999999999</v>
      </c>
      <c r="C41" s="78">
        <v>28.535934000000001</v>
      </c>
      <c r="D41" s="78">
        <v>33.735824000000001</v>
      </c>
      <c r="E41" s="78">
        <v>290.993202</v>
      </c>
      <c r="F41" s="78">
        <v>276.45106199999998</v>
      </c>
      <c r="G41" s="79">
        <f t="shared" si="1"/>
        <v>5.2602944965355221</v>
      </c>
    </row>
    <row r="42" spans="1:7" ht="12.75" customHeight="1" x14ac:dyDescent="0.2">
      <c r="A42" s="64" t="s">
        <v>88</v>
      </c>
      <c r="B42" s="78">
        <v>3.8052579999999998</v>
      </c>
      <c r="C42" s="78">
        <v>3.2636940000000001</v>
      </c>
      <c r="D42" s="78">
        <v>2.7132399999999999</v>
      </c>
      <c r="E42" s="78">
        <v>46.859797</v>
      </c>
      <c r="F42" s="78">
        <v>38.211880000000001</v>
      </c>
      <c r="G42" s="79">
        <f t="shared" si="1"/>
        <v>22.631487903761879</v>
      </c>
    </row>
    <row r="43" spans="1:7" ht="12.75" customHeight="1" x14ac:dyDescent="0.2">
      <c r="A43" s="65" t="s">
        <v>89</v>
      </c>
      <c r="B43" s="78">
        <f>B8-B10</f>
        <v>179.88383999999996</v>
      </c>
      <c r="C43" s="78">
        <f>C8-C10</f>
        <v>196.89648400000033</v>
      </c>
      <c r="D43" s="78">
        <f>D8-D10</f>
        <v>117.02704500000027</v>
      </c>
      <c r="E43" s="78">
        <f>E8-E10</f>
        <v>2479.4593739999982</v>
      </c>
      <c r="F43" s="78">
        <f>F8-F10</f>
        <v>2151.8984899999996</v>
      </c>
      <c r="G43" s="79">
        <f t="shared" si="1"/>
        <v>15.221948689596346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22.627312</v>
      </c>
      <c r="C45" s="78">
        <v>20.521303</v>
      </c>
      <c r="D45" s="78">
        <v>17.651795</v>
      </c>
      <c r="E45" s="78">
        <v>246.48102800000001</v>
      </c>
      <c r="F45" s="78">
        <v>241.458889</v>
      </c>
      <c r="G45" s="79">
        <f>IF(AND(F45&gt;0,E45&gt;0),(E45/F45%)-100,"x  ")</f>
        <v>2.0799147303291079</v>
      </c>
    </row>
    <row r="46" spans="1:7" ht="12.75" customHeight="1" x14ac:dyDescent="0.2">
      <c r="A46" s="56" t="s">
        <v>91</v>
      </c>
      <c r="B46" s="78">
        <v>20.444018</v>
      </c>
      <c r="C46" s="78">
        <v>21.744582999999999</v>
      </c>
      <c r="D46" s="78">
        <v>15.099819</v>
      </c>
      <c r="E46" s="78">
        <v>226.84469999999999</v>
      </c>
      <c r="F46" s="78">
        <v>738.70626000000004</v>
      </c>
      <c r="G46" s="79">
        <f>IF(AND(F46&gt;0,E46&gt;0),(E46/F46%)-100,"x  ")</f>
        <v>-69.291623439064949</v>
      </c>
    </row>
    <row r="47" spans="1:7" ht="12.75" customHeight="1" x14ac:dyDescent="0.2">
      <c r="A47" s="56" t="s">
        <v>92</v>
      </c>
      <c r="B47" s="78">
        <v>56.483195000000002</v>
      </c>
      <c r="C47" s="78">
        <v>74.590286000000006</v>
      </c>
      <c r="D47" s="78">
        <v>62.179425000000002</v>
      </c>
      <c r="E47" s="78">
        <v>854.71549900000002</v>
      </c>
      <c r="F47" s="78">
        <v>697.92575799999997</v>
      </c>
      <c r="G47" s="79">
        <f>IF(AND(F47&gt;0,E47&gt;0),(E47/F47%)-100,"x  ")</f>
        <v>22.465103086222541</v>
      </c>
    </row>
    <row r="48" spans="1:7" ht="12.75" customHeight="1" x14ac:dyDescent="0.2">
      <c r="A48" s="56" t="s">
        <v>93</v>
      </c>
      <c r="B48" s="78">
        <v>69.325213000000005</v>
      </c>
      <c r="C48" s="78">
        <v>70.510166999999996</v>
      </c>
      <c r="D48" s="78">
        <v>15.109305000000001</v>
      </c>
      <c r="E48" s="78">
        <v>967.98160399999995</v>
      </c>
      <c r="F48" s="78">
        <v>321.75331299999999</v>
      </c>
      <c r="G48" s="79">
        <f>IF(AND(F48&gt;0,E48&gt;0),(E48/F48%)-100,"x  ")</f>
        <v>200.84588561796716</v>
      </c>
    </row>
    <row r="49" spans="1:7" ht="12.75" customHeight="1" x14ac:dyDescent="0.2">
      <c r="A49" s="57" t="s">
        <v>94</v>
      </c>
      <c r="B49" s="78">
        <v>56.356392</v>
      </c>
      <c r="C49" s="78">
        <v>37.628722000000003</v>
      </c>
      <c r="D49" s="78">
        <v>58.313907</v>
      </c>
      <c r="E49" s="78">
        <v>659.84078199999999</v>
      </c>
      <c r="F49" s="78">
        <v>712.92101000000002</v>
      </c>
      <c r="G49" s="79">
        <f>IF(AND(F49&gt;0,E49&gt;0),(E49/F49%)-100,"x  ")</f>
        <v>-7.4454571061105383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14.137401000000001</v>
      </c>
      <c r="C51" s="78">
        <v>4.2816590000000003</v>
      </c>
      <c r="D51" s="78">
        <v>6.8109919999999997</v>
      </c>
      <c r="E51" s="78">
        <v>102.724676</v>
      </c>
      <c r="F51" s="78">
        <v>79.827072999999999</v>
      </c>
      <c r="G51" s="79">
        <f>IF(AND(F51&gt;0,E51&gt;0),(E51/F51%)-100,"x  ")</f>
        <v>28.684006740420017</v>
      </c>
    </row>
    <row r="52" spans="1:7" ht="12.75" customHeight="1" x14ac:dyDescent="0.2">
      <c r="A52" s="65" t="s">
        <v>96</v>
      </c>
      <c r="B52" s="78">
        <v>8.3371200000000005</v>
      </c>
      <c r="C52" s="78">
        <v>2.340506</v>
      </c>
      <c r="D52" s="78">
        <v>2.7856260000000002</v>
      </c>
      <c r="E52" s="78">
        <v>30.328308</v>
      </c>
      <c r="F52" s="78">
        <v>51.148912000000003</v>
      </c>
      <c r="G52" s="79">
        <f>IF(AND(F52&gt;0,E52&gt;0),(E52/F52%)-100,"x  ")</f>
        <v>-40.705859002435872</v>
      </c>
    </row>
    <row r="53" spans="1:7" ht="12.75" customHeight="1" x14ac:dyDescent="0.2">
      <c r="A53" s="65" t="s">
        <v>97</v>
      </c>
      <c r="B53" s="78">
        <v>11.585438999999999</v>
      </c>
      <c r="C53" s="78">
        <v>11.778439000000001</v>
      </c>
      <c r="D53" s="78">
        <v>18.053719999999998</v>
      </c>
      <c r="E53" s="78">
        <v>191.11952199999999</v>
      </c>
      <c r="F53" s="78">
        <v>171.86873700000001</v>
      </c>
      <c r="G53" s="79">
        <f>IF(AND(F53&gt;0,E53&gt;0),(E53/F53%)-100,"x  ")</f>
        <v>11.200864878642818</v>
      </c>
    </row>
    <row r="54" spans="1:7" ht="12.75" customHeight="1" x14ac:dyDescent="0.2">
      <c r="A54" s="58" t="s">
        <v>98</v>
      </c>
      <c r="B54" s="78">
        <v>782.89221199999997</v>
      </c>
      <c r="C54" s="78">
        <v>660.97633900000005</v>
      </c>
      <c r="D54" s="78">
        <v>957.46639800000003</v>
      </c>
      <c r="E54" s="78">
        <v>7509.6468029999996</v>
      </c>
      <c r="F54" s="78">
        <v>5685.6442200000001</v>
      </c>
      <c r="G54" s="79">
        <f>IF(AND(F54&gt;0,E54&gt;0),(E54/F54%)-100,"x  ")</f>
        <v>32.080842775631851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548.97874000000002</v>
      </c>
      <c r="C56" s="78">
        <v>545.91973399999995</v>
      </c>
      <c r="D56" s="78">
        <v>652.32759599999997</v>
      </c>
      <c r="E56" s="78">
        <v>5399.521573</v>
      </c>
      <c r="F56" s="78">
        <v>3762.5571669999999</v>
      </c>
      <c r="G56" s="79">
        <f>IF(AND(F56&gt;0,E56&gt;0),(E56/F56%)-100,"x  ")</f>
        <v>43.506698592042937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534.69566899999995</v>
      </c>
      <c r="C58" s="78">
        <v>371.34946000000002</v>
      </c>
      <c r="D58" s="78">
        <v>425.940496</v>
      </c>
      <c r="E58" s="78">
        <v>4504.9516759999997</v>
      </c>
      <c r="F58" s="78">
        <v>3403.4092230000001</v>
      </c>
      <c r="G58" s="79">
        <f>IF(AND(F58&gt;0,E58&gt;0),(E58/F58%)-100,"x  ")</f>
        <v>32.365853790248138</v>
      </c>
    </row>
    <row r="59" spans="1:7" ht="12.75" customHeight="1" x14ac:dyDescent="0.2">
      <c r="A59" s="55" t="s">
        <v>101</v>
      </c>
      <c r="B59" s="78">
        <v>7.610214</v>
      </c>
      <c r="C59" s="78">
        <v>116.02981800000001</v>
      </c>
      <c r="D59" s="78">
        <v>117.042557</v>
      </c>
      <c r="E59" s="78">
        <v>300.80484999999999</v>
      </c>
      <c r="F59" s="78">
        <v>56.189003999999997</v>
      </c>
      <c r="G59" s="79">
        <f>IF(AND(F59&gt;0,E59&gt;0),(E59/F59%)-100,"x  ")</f>
        <v>435.344691285149</v>
      </c>
    </row>
    <row r="60" spans="1:7" ht="12.75" customHeight="1" x14ac:dyDescent="0.2">
      <c r="A60" s="62" t="s">
        <v>147</v>
      </c>
      <c r="B60" s="78">
        <v>230.77284900000001</v>
      </c>
      <c r="C60" s="78">
        <v>40.349966000000002</v>
      </c>
      <c r="D60" s="78">
        <v>228.10333700000001</v>
      </c>
      <c r="E60" s="78">
        <v>1897.9514160000001</v>
      </c>
      <c r="F60" s="78">
        <v>1693.8783100000001</v>
      </c>
      <c r="G60" s="79">
        <f>IF(AND(F60&gt;0,E60&gt;0),(E60/F60%)-100,"x  ")</f>
        <v>12.0476839921281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89.578080999999997</v>
      </c>
      <c r="C62" s="78">
        <v>30.574217000000001</v>
      </c>
      <c r="D62" s="78">
        <v>92.516683999999998</v>
      </c>
      <c r="E62" s="78">
        <v>1171.7642820000001</v>
      </c>
      <c r="F62" s="78">
        <v>852.23872900000003</v>
      </c>
      <c r="G62" s="79">
        <f>IF(AND(F62&gt;0,E62&gt;0),(E62/F62%)-100,"x  ")</f>
        <v>37.492493843236247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1152.3843400000001</v>
      </c>
      <c r="C64" s="78">
        <v>1084.0833709999999</v>
      </c>
      <c r="D64" s="78">
        <v>1807.854474</v>
      </c>
      <c r="E64" s="78">
        <v>14615.975906</v>
      </c>
      <c r="F64" s="78">
        <v>12408.855228</v>
      </c>
      <c r="G64" s="79">
        <f>IF(AND(F64&gt;0,E64&gt;0),(E64/F64%)-100,"x  ")</f>
        <v>17.786658297211289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44.375517000000002</v>
      </c>
      <c r="C66" s="78">
        <v>172.841925</v>
      </c>
      <c r="D66" s="78">
        <v>135.67638500000001</v>
      </c>
      <c r="E66" s="78">
        <v>1492.4850899999999</v>
      </c>
      <c r="F66" s="78">
        <v>1737.7959760000001</v>
      </c>
      <c r="G66" s="79">
        <f t="shared" ref="G66:G71" si="2">IF(AND(F66&gt;0,E66&gt;0),(E66/F66%)-100,"x  ")</f>
        <v>-14.116207505822885</v>
      </c>
    </row>
    <row r="67" spans="1:7" ht="12.75" customHeight="1" x14ac:dyDescent="0.2">
      <c r="A67" s="65" t="s">
        <v>174</v>
      </c>
      <c r="B67" s="78">
        <v>226.351574</v>
      </c>
      <c r="C67" s="78">
        <v>419.869101</v>
      </c>
      <c r="D67" s="78">
        <v>600.08331899999996</v>
      </c>
      <c r="E67" s="78">
        <v>4364.435829</v>
      </c>
      <c r="F67" s="78">
        <v>4361.8803360000002</v>
      </c>
      <c r="G67" s="79">
        <f t="shared" si="2"/>
        <v>5.8586957989390953E-2</v>
      </c>
    </row>
    <row r="68" spans="1:7" ht="12.75" customHeight="1" x14ac:dyDescent="0.2">
      <c r="A68" s="65" t="s">
        <v>105</v>
      </c>
      <c r="B68" s="78">
        <v>107.980425</v>
      </c>
      <c r="C68" s="78">
        <v>53.397649000000001</v>
      </c>
      <c r="D68" s="78">
        <v>22.663615</v>
      </c>
      <c r="E68" s="78">
        <v>671.26394300000004</v>
      </c>
      <c r="F68" s="78">
        <v>604.669847</v>
      </c>
      <c r="G68" s="79">
        <f t="shared" si="2"/>
        <v>11.013298634023016</v>
      </c>
    </row>
    <row r="69" spans="1:7" ht="12.75" customHeight="1" x14ac:dyDescent="0.2">
      <c r="A69" s="65" t="s">
        <v>106</v>
      </c>
      <c r="B69" s="78">
        <v>11.749314999999999</v>
      </c>
      <c r="C69" s="78">
        <v>11.709652</v>
      </c>
      <c r="D69" s="78">
        <v>17.331928999999999</v>
      </c>
      <c r="E69" s="78">
        <v>166.522988</v>
      </c>
      <c r="F69" s="78">
        <v>172.20440600000001</v>
      </c>
      <c r="G69" s="79">
        <f t="shared" si="2"/>
        <v>-3.2992291730328844</v>
      </c>
    </row>
    <row r="70" spans="1:7" ht="12.75" customHeight="1" x14ac:dyDescent="0.2">
      <c r="A70" s="66" t="s">
        <v>107</v>
      </c>
      <c r="B70" s="78">
        <v>6.4995589999999996</v>
      </c>
      <c r="C70" s="78">
        <v>3.8274750000000002</v>
      </c>
      <c r="D70" s="78">
        <v>7.5017909999999999</v>
      </c>
      <c r="E70" s="78">
        <v>514.308402</v>
      </c>
      <c r="F70" s="78">
        <v>441.83866799999998</v>
      </c>
      <c r="G70" s="79">
        <f t="shared" si="2"/>
        <v>16.40185417180372</v>
      </c>
    </row>
    <row r="71" spans="1:7" ht="12.75" customHeight="1" x14ac:dyDescent="0.2">
      <c r="A71" s="59" t="s">
        <v>108</v>
      </c>
      <c r="B71" s="78">
        <v>49.157167000000001</v>
      </c>
      <c r="C71" s="78">
        <v>20.369084999999998</v>
      </c>
      <c r="D71" s="78">
        <v>54.413637000000001</v>
      </c>
      <c r="E71" s="78">
        <v>326.39865600000002</v>
      </c>
      <c r="F71" s="78">
        <v>124.772053</v>
      </c>
      <c r="G71" s="79">
        <f t="shared" si="2"/>
        <v>161.59596492333105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4.0608389999999996</v>
      </c>
      <c r="C73" s="78">
        <v>5.3225850000000001</v>
      </c>
      <c r="D73" s="78">
        <v>12.566850000000001</v>
      </c>
      <c r="E73" s="78">
        <v>142.592783</v>
      </c>
      <c r="F73" s="78">
        <v>83.248861000000005</v>
      </c>
      <c r="G73" s="79">
        <f>IF(AND(F73&gt;0,E73&gt;0),(E73/F73%)-100,"x  ")</f>
        <v>71.284965688599613</v>
      </c>
    </row>
    <row r="74" spans="1:7" ht="24" x14ac:dyDescent="0.2">
      <c r="A74" s="60" t="s">
        <v>124</v>
      </c>
      <c r="B74" s="78">
        <v>14.462963999999999</v>
      </c>
      <c r="C74" s="78">
        <v>9.7484900000000003</v>
      </c>
      <c r="D74" s="78">
        <v>10.720252</v>
      </c>
      <c r="E74" s="78">
        <v>129.99748399999999</v>
      </c>
      <c r="F74" s="78">
        <v>116.50631</v>
      </c>
      <c r="G74" s="79">
        <f>IF(AND(F74&gt;0,E74&gt;0),(E74/F74%)-100,"x  ")</f>
        <v>11.579779670302827</v>
      </c>
    </row>
    <row r="75" spans="1:7" x14ac:dyDescent="0.2">
      <c r="A75" s="61" t="s">
        <v>57</v>
      </c>
      <c r="B75" s="84">
        <v>4926.2943740000001</v>
      </c>
      <c r="C75" s="85">
        <v>4297.9740179999999</v>
      </c>
      <c r="D75" s="85">
        <v>5122.1340440000004</v>
      </c>
      <c r="E75" s="85">
        <v>54416.930971000002</v>
      </c>
      <c r="F75" s="85">
        <v>49264.562276999997</v>
      </c>
      <c r="G75" s="86">
        <f>IF(AND(F75&gt;0,E75&gt;0),(E75/F75%)-100,"x  ")</f>
        <v>10.458569925030019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175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13:G27 A12 A33:G38 A32 A68:G75 B67:G67">
    <cfRule type="expression" dxfId="5" priority="6">
      <formula>MOD(ROW(),2)=1</formula>
    </cfRule>
  </conditionalFormatting>
  <conditionalFormatting sqref="A39:G39">
    <cfRule type="expression" dxfId="4" priority="5">
      <formula>MOD(ROW(),2)=1</formula>
    </cfRule>
  </conditionalFormatting>
  <conditionalFormatting sqref="A28:G28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A6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4/15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54286.935437</v>
      </c>
      <c r="C8" s="89"/>
      <c r="D8" s="88">
        <v>49264.562276999997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2015</v>
      </c>
      <c r="C9" s="21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13106.190632</v>
      </c>
      <c r="C10" s="90">
        <f t="shared" ref="C10:C24" si="0">IF(B$8&gt;0,B10/B$8*100,0)</f>
        <v>24.14243966158255</v>
      </c>
      <c r="D10" s="91">
        <v>13513.967283</v>
      </c>
      <c r="E10" s="90">
        <f t="shared" ref="E10:E24" si="1">IF(D$8&gt;0,D10/D$8*100,0)</f>
        <v>27.431416536322757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6215.2245199999998</v>
      </c>
      <c r="C11" s="92">
        <f t="shared" si="0"/>
        <v>11.448840259573629</v>
      </c>
      <c r="D11" s="91">
        <v>3419.5484099999999</v>
      </c>
      <c r="E11" s="90">
        <f t="shared" si="1"/>
        <v>6.9411931253400674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4504.9516759999997</v>
      </c>
      <c r="C12" s="92">
        <f t="shared" si="0"/>
        <v>8.2984085208272571</v>
      </c>
      <c r="D12" s="91">
        <v>3403.4092230000001</v>
      </c>
      <c r="E12" s="90">
        <f t="shared" si="1"/>
        <v>6.9084328890687008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4228.784885</v>
      </c>
      <c r="C13" s="92">
        <f t="shared" si="0"/>
        <v>7.7896916651475117</v>
      </c>
      <c r="D13" s="91">
        <v>4200.545811</v>
      </c>
      <c r="E13" s="90">
        <f t="shared" si="1"/>
        <v>8.5265059037398512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3378.9363450000001</v>
      </c>
      <c r="C14" s="92">
        <f t="shared" si="0"/>
        <v>6.2242164119233747</v>
      </c>
      <c r="D14" s="91">
        <v>3102.1514870000001</v>
      </c>
      <c r="E14" s="90">
        <f t="shared" si="1"/>
        <v>6.2969228662938761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2327.6059850000001</v>
      </c>
      <c r="C15" s="92">
        <f t="shared" si="0"/>
        <v>4.2875987864542244</v>
      </c>
      <c r="D15" s="91">
        <v>2283.1685819999998</v>
      </c>
      <c r="E15" s="90">
        <f t="shared" si="1"/>
        <v>4.6345049594928325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79</v>
      </c>
      <c r="B16" s="87">
        <v>1678.8315339999999</v>
      </c>
      <c r="C16" s="92">
        <f t="shared" si="0"/>
        <v>3.0925148389492061</v>
      </c>
      <c r="D16" s="91">
        <v>1445.4016799999999</v>
      </c>
      <c r="E16" s="90">
        <f t="shared" si="1"/>
        <v>2.9339582312188948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80</v>
      </c>
      <c r="B17" s="87">
        <v>1188.419001</v>
      </c>
      <c r="C17" s="92">
        <f t="shared" si="0"/>
        <v>2.189143652028692</v>
      </c>
      <c r="D17" s="91">
        <v>1164.9150380000001</v>
      </c>
      <c r="E17" s="90">
        <f t="shared" si="1"/>
        <v>2.3646105520029366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102</v>
      </c>
      <c r="B18" s="87">
        <v>1171.7642820000001</v>
      </c>
      <c r="C18" s="92">
        <f t="shared" si="0"/>
        <v>2.1584645966244178</v>
      </c>
      <c r="D18" s="91">
        <v>852.23872900000003</v>
      </c>
      <c r="E18" s="90">
        <f t="shared" si="1"/>
        <v>1.7299224627392706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72</v>
      </c>
      <c r="B19" s="87">
        <v>1144.252688</v>
      </c>
      <c r="C19" s="92">
        <f t="shared" si="0"/>
        <v>2.1077864845178182</v>
      </c>
      <c r="D19" s="91">
        <v>873.68453899999997</v>
      </c>
      <c r="E19" s="90">
        <f t="shared" si="1"/>
        <v>1.7734543830665366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66</v>
      </c>
      <c r="B20" s="87">
        <v>1025.286247</v>
      </c>
      <c r="C20" s="92">
        <f t="shared" si="0"/>
        <v>1.8886427070281855</v>
      </c>
      <c r="D20" s="91">
        <v>956.010175</v>
      </c>
      <c r="E20" s="90">
        <f t="shared" si="1"/>
        <v>1.9405636238573252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70</v>
      </c>
      <c r="B21" s="87">
        <v>1020.960147</v>
      </c>
      <c r="C21" s="92">
        <f t="shared" si="0"/>
        <v>1.8806737547099606</v>
      </c>
      <c r="D21" s="91">
        <v>852.37150699999995</v>
      </c>
      <c r="E21" s="90">
        <f t="shared" si="1"/>
        <v>1.7301919830473034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93</v>
      </c>
      <c r="B22" s="87">
        <v>967.98160399999995</v>
      </c>
      <c r="C22" s="92">
        <f t="shared" si="0"/>
        <v>1.7830838970885412</v>
      </c>
      <c r="D22" s="91">
        <v>321.75331299999999</v>
      </c>
      <c r="E22" s="90">
        <f t="shared" si="1"/>
        <v>0.65311310631540109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92</v>
      </c>
      <c r="B23" s="87">
        <v>854.71549900000002</v>
      </c>
      <c r="C23" s="92">
        <f t="shared" si="0"/>
        <v>1.5744405023413</v>
      </c>
      <c r="D23" s="91">
        <v>697.92575799999997</v>
      </c>
      <c r="E23" s="90">
        <f t="shared" si="1"/>
        <v>1.4166892503292139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63</v>
      </c>
      <c r="B24" s="87">
        <v>769.82372799999996</v>
      </c>
      <c r="C24" s="92">
        <f t="shared" si="0"/>
        <v>1.418064441846014</v>
      </c>
      <c r="D24" s="91">
        <v>931.38811099999998</v>
      </c>
      <c r="E24" s="90">
        <f t="shared" si="1"/>
        <v>1.8905843631839887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10703.206663999998</v>
      </c>
      <c r="C26" s="92">
        <f>IF(B$8&gt;0,B26/B$8*100,0)</f>
        <v>19.715989819357311</v>
      </c>
      <c r="D26" s="91">
        <f>D8-(SUM(D10:D24))</f>
        <v>11246.082630999997</v>
      </c>
      <c r="E26" s="90">
        <f>IF(D$8&gt;0,D26/D$8*100,0)</f>
        <v>22.827935763981046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2015</v>
      </c>
      <c r="C30" s="6">
        <v>2014</v>
      </c>
      <c r="D30" s="6">
        <v>2013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3291.225676</v>
      </c>
      <c r="C31" s="93">
        <v>2945.0725940000002</v>
      </c>
      <c r="D31" s="93">
        <v>3537.0577800000001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4301.8158910000002</v>
      </c>
      <c r="C32" s="93">
        <v>4114.5427289999998</v>
      </c>
      <c r="D32" s="93">
        <v>4092.625822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3860.633468</v>
      </c>
      <c r="C33" s="93">
        <v>3938.7254809999999</v>
      </c>
      <c r="D33" s="93">
        <v>4012.9413509999999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5575.150686</v>
      </c>
      <c r="C34" s="93">
        <v>3576.691832</v>
      </c>
      <c r="D34" s="93">
        <v>3652.9215279999999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4731.9620990000003</v>
      </c>
      <c r="C35" s="93">
        <v>3893.4225200000001</v>
      </c>
      <c r="D35" s="93">
        <v>3479.4471429999999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4368.246521</v>
      </c>
      <c r="C36" s="93">
        <v>4160.1878230000002</v>
      </c>
      <c r="D36" s="93">
        <v>4339.1111449999999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>
        <v>5199.3479619999998</v>
      </c>
      <c r="C37" s="93">
        <v>4674.4454640000004</v>
      </c>
      <c r="D37" s="93">
        <v>3415.4280440000002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>
        <v>3883.82035</v>
      </c>
      <c r="C38" s="93">
        <v>3678.420752</v>
      </c>
      <c r="D38" s="93">
        <v>3739.547442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>
        <v>4763.2620539999998</v>
      </c>
      <c r="C39" s="93">
        <v>4729.7701790000001</v>
      </c>
      <c r="D39" s="93">
        <v>4174.6851839999999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>
        <v>4911.8314099999998</v>
      </c>
      <c r="C40" s="93">
        <v>4559.6972619999997</v>
      </c>
      <c r="D40" s="93">
        <v>4428.8270789999997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>
        <v>4288.2255279999999</v>
      </c>
      <c r="C41" s="93">
        <v>4002.5370480000001</v>
      </c>
      <c r="D41" s="93">
        <v>4345.5987619999996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>
        <v>5111.4137920000003</v>
      </c>
      <c r="C42" s="93">
        <v>4991.0485930000004</v>
      </c>
      <c r="D42" s="93">
        <v>4343.7069090000005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2019-02-04T07:37:41Z</cp:lastPrinted>
  <dcterms:created xsi:type="dcterms:W3CDTF">2012-03-28T07:56:08Z</dcterms:created>
  <dcterms:modified xsi:type="dcterms:W3CDTF">2019-02-04T07:37:46Z</dcterms:modified>
  <cp:category>LIS-Bericht</cp:category>
</cp:coreProperties>
</file>