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39" i="9" l="1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<sst xmlns="http://schemas.openxmlformats.org/spreadsheetml/2006/main" count="228" uniqueCount="187">
  <si>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</si>
  <si>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</si>
  <si>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</si>
  <si>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</si>
  <si>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</si>
  <si>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</si>
  <si>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</si>
  <si>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</si>
  <si>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</si>
  <si>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</si>
  <si>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</si>
  <si>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</si>
  <si>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</si>
  <si>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</si>
  <si>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</si>
  <si>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</si>
  <si>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</si>
  <si>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</si>
  <si>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</si>
  <si>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</si>
  <si>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</si>
  <si>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</si>
  <si>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</si>
  <si>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</si>
  <si>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</si>
  <si>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</si>
  <si>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</si>
  <si>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</si>
  <si>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</si>
  <si>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</si>
  <si>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</si>
  <si>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</si>
  <si>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</si>
  <si>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</si>
  <si>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</si>
  <si>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</si>
  <si>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</si>
  <si>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</si>
  <si>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</si>
  <si>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</si>
  <si>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</si>
  <si>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</si>
  <si>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</si>
  <si>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</si>
  <si>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</si>
  <si>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</si>
  <si>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</si>
  <si>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</si>
  <si>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</si>
  <si>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</si>
  <si>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</si>
  <si>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</si>
  <si>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</si>
  <si>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</si>
  <si>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</si>
  <si>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</si>
  <si>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</si>
  <si>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</si>
  <si>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</si>
  <si>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</si>
  <si>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</si>
  <si>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</si>
  <si>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</si>
  <si>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</si>
  <si>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</si>
  <si>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</si>
  <si>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</si>
  <si>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</si>
  <si>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</si>
  <si>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</si>
  <si>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</si>
  <si>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</si>
  <si>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</si>
  <si>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</si>
  <si>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</si>
  <si>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</si>
  <si>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</si>
  <si>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</si>
  <si>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</si>
  <si>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</si>
  <si>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</si>
  <si>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</si>
  <si>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</si>
  <si>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</si>
  <si>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</si>
  <si>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</si>
  <si>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</si>
  <si>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</si>
  <si>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</si>
  <si>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</si>
  <si>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</si>
  <si>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</si>
  <si>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</si>
  <si>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</si>
  <si>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</si>
  <si>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</si>
  <si>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</si>
  <si>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</si>
  <si>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</si>
  <si>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</si>
  <si>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</si>
  <si>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</si>
  <si>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</si>
  <si>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</si>
  <si>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</si>
  <si>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</si>
  <si>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</si>
  <si>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</si>
  <si>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</si>
  <si>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</si>
  <si>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</si>
  <si>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</si>
  <si>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</si>
  <si>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</si>
  <si>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</si>
  <si>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</si>
  <si>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</si>
  <si>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</si>
  <si>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</si>
  <si>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</si>
  <si>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</si>
  <si>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</si>
  <si>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</si>
  <si>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</si>
  <si>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</si>
  <si>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</si>
  <si>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</si>
  <si>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</si>
  <si>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</si>
  <si>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</si>
  <si>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</si>
  <si>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</si>
  <si>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</si>
  <si>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</si>
  <si>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</si>
  <si>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</si>
  <si>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</si>
  <si>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</si>
  <si>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</si>
  <si>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</si>
  <si>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</si>
  <si>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</si>
  <si>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</si>
  <si>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</si>
  <si>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</si>
  <si>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</si>
  <si>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</si>
  <si>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</si>
  <si>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</si>
  <si>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</si>
  <si>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</si>
  <si>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</si>
  <si>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</si>
  <si>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</si>
  <si>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</si>
  <si>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</si>
  <si>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</si>
  <si>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</si>
  <si>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</si>
  <si>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</si>
  <si>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</si>
  <si>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</si>
  <si>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</si>
  <si>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</si>
  <si>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</si>
  <si>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</si>
  <si>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</si>
  <si>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</si>
  <si>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1/18 SH</t>
  </si>
  <si>
    <t>1. Quartal 2018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</si>
  <si>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</si>
  <si>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</si>
  <si>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</si>
  <si>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</si>
  <si>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</si>
  <si>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2016 bis 2018 im Monatsvergleich</t>
  </si>
  <si>
    <t>Januar - März 2018</t>
  </si>
  <si>
    <t>Verein.Staaten (USA)</t>
  </si>
  <si>
    <t>Frankreich</t>
  </si>
  <si>
    <t>Vereinigt.Königreich</t>
  </si>
  <si>
    <t>China, Volksrepublik</t>
  </si>
  <si>
    <t>Tschechische Republ.</t>
  </si>
  <si>
    <t>2. Ausfuhr des Landes Schleswig-Holstein in den Jahren 2016 bis 2018</t>
  </si>
  <si>
    <r>
      <t>2017</t>
    </r>
    <r>
      <rPr>
        <vertAlign val="superscript"/>
        <sz val="9"/>
        <rFont val="Arial"/>
        <family val="2"/>
      </rPr>
      <t>b</t>
    </r>
  </si>
  <si>
    <r>
      <t>2017</t>
    </r>
    <r>
      <rPr>
        <vertAlign val="superscript"/>
        <sz val="9"/>
        <color theme="1"/>
        <rFont val="Arial"/>
        <family val="2"/>
      </rPr>
      <t>b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</si>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</sst>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5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1768.255341</c:v>
                </c:pt>
                <c:pt idx="1">
                  <c:v>1764.7343020000001</c:v>
                </c:pt>
                <c:pt idx="2">
                  <c:v>1835.8551219999999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880"/>
        <c:axId val="91255936"/>
      </c:lineChart>
      <c:catAx>
        <c:axId val="911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55936"/>
        <c:crosses val="autoZero"/>
        <c:auto val="1"/>
        <c:lblAlgn val="ctr"/>
        <c:lblOffset val="100"/>
        <c:noMultiLvlLbl val="0"/>
      </c:catAx>
      <c:valAx>
        <c:axId val="912559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114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Dänemark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Belgien</c:v>
                </c:pt>
                <c:pt idx="7">
                  <c:v>Vereinigt.Königreich</c:v>
                </c:pt>
                <c:pt idx="8">
                  <c:v>China, Volksrepublik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493.64526899999998</c:v>
                </c:pt>
                <c:pt idx="1">
                  <c:v>430.79192</c:v>
                </c:pt>
                <c:pt idx="2">
                  <c:v>385.24255399999998</c:v>
                </c:pt>
                <c:pt idx="3">
                  <c:v>367.86089500000003</c:v>
                </c:pt>
                <c:pt idx="4">
                  <c:v>307.57352700000001</c:v>
                </c:pt>
                <c:pt idx="5">
                  <c:v>277.17744199999999</c:v>
                </c:pt>
                <c:pt idx="6">
                  <c:v>272.92234400000001</c:v>
                </c:pt>
                <c:pt idx="7">
                  <c:v>269.64352000000002</c:v>
                </c:pt>
                <c:pt idx="8">
                  <c:v>256.99949800000002</c:v>
                </c:pt>
                <c:pt idx="9">
                  <c:v>173.64638400000001</c:v>
                </c:pt>
                <c:pt idx="10">
                  <c:v>153.551222</c:v>
                </c:pt>
                <c:pt idx="11">
                  <c:v>146.76148499999999</c:v>
                </c:pt>
                <c:pt idx="12">
                  <c:v>123.814853</c:v>
                </c:pt>
                <c:pt idx="13">
                  <c:v>117.515033</c:v>
                </c:pt>
                <c:pt idx="14">
                  <c:v>96.549221000000003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Dänemark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Belgien</c:v>
                </c:pt>
                <c:pt idx="7">
                  <c:v>Vereinigt.Königreich</c:v>
                </c:pt>
                <c:pt idx="8">
                  <c:v>China, Volksrepublik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247.290795</c:v>
                </c:pt>
                <c:pt idx="1">
                  <c:v>444.53261300000003</c:v>
                </c:pt>
                <c:pt idx="2">
                  <c:v>328.73221000000001</c:v>
                </c:pt>
                <c:pt idx="3">
                  <c:v>410.870475</c:v>
                </c:pt>
                <c:pt idx="4">
                  <c:v>315.09259700000001</c:v>
                </c:pt>
                <c:pt idx="5">
                  <c:v>244.21184299999999</c:v>
                </c:pt>
                <c:pt idx="6">
                  <c:v>255.30232899999999</c:v>
                </c:pt>
                <c:pt idx="7">
                  <c:v>421.149271</c:v>
                </c:pt>
                <c:pt idx="8">
                  <c:v>255.585375</c:v>
                </c:pt>
                <c:pt idx="9">
                  <c:v>160.19682800000001</c:v>
                </c:pt>
                <c:pt idx="10">
                  <c:v>178.81366399999999</c:v>
                </c:pt>
                <c:pt idx="11">
                  <c:v>140.49587600000001</c:v>
                </c:pt>
                <c:pt idx="12">
                  <c:v>133.66087899999999</c:v>
                </c:pt>
                <c:pt idx="13">
                  <c:v>62.348207000000002</c:v>
                </c:pt>
                <c:pt idx="14">
                  <c:v>83.763739000000001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50528"/>
        <c:axId val="80152064"/>
      </c:barChart>
      <c:catAx>
        <c:axId val="801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52064"/>
        <c:crosses val="autoZero"/>
        <c:auto val="1"/>
        <c:lblAlgn val="ctr"/>
        <c:lblOffset val="100"/>
        <c:noMultiLvlLbl val="0"/>
      </c:catAx>
      <c:valAx>
        <c:axId val="801520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015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1" t="s">
        <v>153</v>
      </c>
    </row>
    <row r="16" spans="1:7" ht="15" x14ac:dyDescent="0.2">
      <c r="G16" s="66" t="s">
        <v>168</v>
      </c>
    </row>
    <row r="17" spans="1:7" x14ac:dyDescent="0.2">
      <c r="G17" s="67"/>
    </row>
    <row r="18" spans="1:7" ht="37.5" customHeight="1" x14ac:dyDescent="0.5">
      <c r="G18" s="33" t="s">
        <v>145</v>
      </c>
    </row>
    <row r="19" spans="1:7" ht="37.5" customHeight="1" x14ac:dyDescent="0.5">
      <c r="G19" s="33" t="s">
        <v>144</v>
      </c>
    </row>
    <row r="20" spans="1:7" ht="37.5" x14ac:dyDescent="0.5">
      <c r="G20" s="87" t="s">
        <v>169</v>
      </c>
    </row>
    <row r="21" spans="1:7" ht="16.5" x14ac:dyDescent="0.25">
      <c r="A21" s="31"/>
      <c r="B21" s="31"/>
      <c r="C21" s="31"/>
      <c r="D21" s="31"/>
      <c r="E21" s="31"/>
      <c r="F21" s="31"/>
      <c r="G21" s="67"/>
    </row>
    <row r="22" spans="1:7" ht="15.75" x14ac:dyDescent="0.25">
      <c r="G22" s="81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x14ac:dyDescent="0.2"/>
    <row r="2" spans="1:7" s="52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2" customFormat="1" x14ac:dyDescent="0.2"/>
    <row r="4" spans="1:7" s="52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2" customFormat="1" x14ac:dyDescent="0.2">
      <c r="A5" s="110"/>
      <c r="B5" s="110"/>
      <c r="C5" s="110"/>
      <c r="D5" s="110"/>
      <c r="E5" s="110"/>
      <c r="F5" s="110"/>
      <c r="G5" s="110"/>
    </row>
    <row r="6" spans="1:7" s="52" customFormat="1" x14ac:dyDescent="0.2">
      <c r="A6" s="74" t="s">
        <v>147</v>
      </c>
      <c r="B6" s="78"/>
      <c r="C6" s="78"/>
      <c r="D6" s="78"/>
      <c r="E6" s="78"/>
      <c r="F6" s="78"/>
      <c r="G6" s="78"/>
    </row>
    <row r="7" spans="1:7" s="52" customFormat="1" ht="5.85" customHeight="1" x14ac:dyDescent="0.2">
      <c r="A7" s="74"/>
      <c r="B7" s="78"/>
      <c r="C7" s="78"/>
      <c r="D7" s="78"/>
      <c r="E7" s="78"/>
      <c r="F7" s="78"/>
      <c r="G7" s="78"/>
    </row>
    <row r="8" spans="1:7" s="52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2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2" customFormat="1" ht="5.85" customHeight="1" x14ac:dyDescent="0.2">
      <c r="A10" s="78"/>
      <c r="B10" s="78"/>
      <c r="C10" s="78"/>
      <c r="D10" s="78"/>
      <c r="E10" s="78"/>
      <c r="F10" s="78"/>
      <c r="G10" s="78"/>
    </row>
    <row r="11" spans="1:7" s="52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2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2" customFormat="1" x14ac:dyDescent="0.2">
      <c r="A13" s="78"/>
      <c r="B13" s="78"/>
      <c r="C13" s="78"/>
      <c r="D13" s="78"/>
      <c r="E13" s="78"/>
      <c r="F13" s="78"/>
      <c r="G13" s="78"/>
    </row>
    <row r="14" spans="1:7" s="52" customFormat="1" x14ac:dyDescent="0.2">
      <c r="A14" s="78"/>
      <c r="B14" s="78"/>
      <c r="C14" s="78"/>
      <c r="D14" s="78"/>
      <c r="E14" s="78"/>
      <c r="F14" s="78"/>
      <c r="G14" s="78"/>
    </row>
    <row r="15" spans="1:7" s="52" customFormat="1" ht="12.75" customHeight="1" x14ac:dyDescent="0.2">
      <c r="A15" s="111" t="s">
        <v>117</v>
      </c>
      <c r="B15" s="112"/>
      <c r="C15" s="112"/>
      <c r="D15" s="75"/>
      <c r="E15" s="75"/>
      <c r="F15" s="75"/>
      <c r="G15" s="75"/>
    </row>
    <row r="16" spans="1:7" s="52" customFormat="1" ht="5.85" customHeight="1" x14ac:dyDescent="0.2">
      <c r="A16" s="75"/>
      <c r="B16" s="79"/>
      <c r="C16" s="79"/>
      <c r="D16" s="75"/>
      <c r="E16" s="75"/>
      <c r="F16" s="75"/>
      <c r="G16" s="75"/>
    </row>
    <row r="17" spans="1:7" s="52" customFormat="1" ht="12.75" customHeight="1" x14ac:dyDescent="0.2">
      <c r="A17" s="114" t="s">
        <v>156</v>
      </c>
      <c r="B17" s="112"/>
      <c r="C17" s="112"/>
      <c r="D17" s="79"/>
      <c r="E17" s="79"/>
      <c r="F17" s="79"/>
      <c r="G17" s="79"/>
    </row>
    <row r="18" spans="1:7" s="52" customFormat="1" ht="12.75" customHeight="1" x14ac:dyDescent="0.2">
      <c r="A18" s="79" t="s">
        <v>137</v>
      </c>
      <c r="B18" s="115" t="s">
        <v>163</v>
      </c>
      <c r="C18" s="112"/>
      <c r="D18" s="79"/>
      <c r="E18" s="79"/>
      <c r="F18" s="79"/>
      <c r="G18" s="79"/>
    </row>
    <row r="19" spans="1:7" s="52" customFormat="1" ht="12.75" customHeight="1" x14ac:dyDescent="0.2">
      <c r="A19" s="79" t="s">
        <v>138</v>
      </c>
      <c r="B19" s="113" t="s">
        <v>157</v>
      </c>
      <c r="C19" s="113"/>
      <c r="D19" s="113"/>
      <c r="E19" s="79"/>
      <c r="F19" s="79"/>
      <c r="G19" s="79"/>
    </row>
    <row r="20" spans="1:7" s="52" customFormat="1" x14ac:dyDescent="0.2">
      <c r="A20" s="79"/>
      <c r="B20" s="79"/>
      <c r="C20" s="79"/>
      <c r="D20" s="79"/>
      <c r="E20" s="79"/>
      <c r="F20" s="79"/>
      <c r="G20" s="79"/>
    </row>
    <row r="21" spans="1:7" s="52" customFormat="1" ht="12.75" customHeight="1" x14ac:dyDescent="0.2">
      <c r="A21" s="111" t="s">
        <v>148</v>
      </c>
      <c r="B21" s="112"/>
      <c r="C21" s="75"/>
      <c r="D21" s="75"/>
      <c r="E21" s="75"/>
      <c r="F21" s="75"/>
      <c r="G21" s="75"/>
    </row>
    <row r="22" spans="1:7" s="52" customFormat="1" ht="5.85" customHeight="1" x14ac:dyDescent="0.2">
      <c r="A22" s="75"/>
      <c r="B22" s="79"/>
      <c r="C22" s="75"/>
      <c r="D22" s="75"/>
      <c r="E22" s="75"/>
      <c r="F22" s="75"/>
      <c r="G22" s="75"/>
    </row>
    <row r="23" spans="1:7" s="52" customFormat="1" ht="12.75" customHeight="1" x14ac:dyDescent="0.2">
      <c r="A23" s="79" t="s">
        <v>139</v>
      </c>
      <c r="B23" s="112" t="s">
        <v>140</v>
      </c>
      <c r="C23" s="112"/>
      <c r="D23" s="79"/>
      <c r="E23" s="79"/>
      <c r="F23" s="79"/>
      <c r="G23" s="79"/>
    </row>
    <row r="24" spans="1:7" s="52" customFormat="1" ht="12.75" customHeight="1" x14ac:dyDescent="0.2">
      <c r="A24" s="79" t="s">
        <v>141</v>
      </c>
      <c r="B24" s="112" t="s">
        <v>142</v>
      </c>
      <c r="C24" s="112"/>
      <c r="D24" s="79"/>
      <c r="E24" s="79"/>
      <c r="F24" s="79"/>
      <c r="G24" s="79"/>
    </row>
    <row r="25" spans="1:7" s="52" customFormat="1" ht="12.75" customHeight="1" x14ac:dyDescent="0.2">
      <c r="A25" s="79"/>
      <c r="B25" s="112"/>
      <c r="C25" s="112"/>
      <c r="D25" s="79"/>
      <c r="E25" s="79"/>
      <c r="F25" s="79"/>
      <c r="G25" s="79"/>
    </row>
    <row r="26" spans="1:7" s="52" customFormat="1" x14ac:dyDescent="0.2">
      <c r="A26" s="78"/>
      <c r="B26" s="78"/>
      <c r="C26" s="78"/>
      <c r="D26" s="78"/>
      <c r="E26" s="78"/>
      <c r="F26" s="78"/>
      <c r="G26" s="78"/>
    </row>
    <row r="27" spans="1:7" s="52" customFormat="1" x14ac:dyDescent="0.2">
      <c r="A27" s="78" t="s">
        <v>149</v>
      </c>
      <c r="B27" s="80" t="s">
        <v>150</v>
      </c>
      <c r="C27" s="78"/>
      <c r="D27" s="78"/>
      <c r="E27" s="78"/>
      <c r="F27" s="78"/>
      <c r="G27" s="78"/>
    </row>
    <row r="28" spans="1:7" s="52" customFormat="1" x14ac:dyDescent="0.2">
      <c r="A28" s="78"/>
      <c r="B28" s="78"/>
      <c r="C28" s="78"/>
      <c r="D28" s="78"/>
      <c r="E28" s="78"/>
      <c r="F28" s="78"/>
      <c r="G28" s="78"/>
    </row>
    <row r="29" spans="1:7" s="52" customFormat="1" ht="27.75" customHeight="1" x14ac:dyDescent="0.2">
      <c r="A29" s="117" t="s">
        <v>170</v>
      </c>
      <c r="B29" s="112"/>
      <c r="C29" s="112"/>
      <c r="D29" s="112"/>
      <c r="E29" s="112"/>
      <c r="F29" s="112"/>
      <c r="G29" s="112"/>
    </row>
    <row r="30" spans="1:7" s="52" customFormat="1" ht="41.85" customHeight="1" x14ac:dyDescent="0.2">
      <c r="A30" s="112" t="s">
        <v>155</v>
      </c>
      <c r="B30" s="112"/>
      <c r="C30" s="112"/>
      <c r="D30" s="112"/>
      <c r="E30" s="112"/>
      <c r="F30" s="112"/>
      <c r="G30" s="112"/>
    </row>
    <row r="31" spans="1:7" s="52" customFormat="1" x14ac:dyDescent="0.2">
      <c r="A31" s="78"/>
      <c r="B31" s="78"/>
      <c r="C31" s="78"/>
      <c r="D31" s="78"/>
      <c r="E31" s="78"/>
      <c r="F31" s="78"/>
      <c r="G31" s="78"/>
    </row>
    <row r="32" spans="1:7" s="52" customFormat="1" x14ac:dyDescent="0.2">
      <c r="A32" s="78"/>
      <c r="B32" s="78"/>
      <c r="C32" s="78"/>
      <c r="D32" s="78"/>
      <c r="E32" s="78"/>
      <c r="F32" s="78"/>
      <c r="G32" s="78"/>
    </row>
    <row r="33" spans="1:7" s="52" customFormat="1" x14ac:dyDescent="0.2">
      <c r="A33" s="78"/>
      <c r="B33" s="78"/>
      <c r="C33" s="78"/>
      <c r="D33" s="78"/>
      <c r="E33" s="78"/>
      <c r="F33" s="78"/>
      <c r="G33" s="78"/>
    </row>
    <row r="34" spans="1:7" s="52" customFormat="1" x14ac:dyDescent="0.2">
      <c r="A34" s="78"/>
      <c r="B34" s="78"/>
      <c r="C34" s="78"/>
      <c r="D34" s="78"/>
      <c r="E34" s="78"/>
      <c r="F34" s="78"/>
      <c r="G34" s="78"/>
    </row>
    <row r="35" spans="1:7" s="52" customFormat="1" x14ac:dyDescent="0.2">
      <c r="A35" s="78"/>
      <c r="B35" s="78"/>
      <c r="C35" s="78"/>
      <c r="D35" s="78"/>
      <c r="E35" s="78"/>
      <c r="F35" s="78"/>
      <c r="G35" s="78"/>
    </row>
    <row r="36" spans="1:7" s="52" customFormat="1" x14ac:dyDescent="0.2">
      <c r="A36" s="78"/>
      <c r="B36" s="78"/>
      <c r="C36" s="78"/>
      <c r="D36" s="78"/>
      <c r="E36" s="78"/>
      <c r="F36" s="78"/>
      <c r="G36" s="78"/>
    </row>
    <row r="37" spans="1:7" s="52" customFormat="1" x14ac:dyDescent="0.2">
      <c r="A37" s="78"/>
      <c r="B37" s="78"/>
      <c r="C37" s="78"/>
      <c r="D37" s="78"/>
      <c r="E37" s="78"/>
      <c r="F37" s="78"/>
      <c r="G37" s="78"/>
    </row>
    <row r="38" spans="1:7" s="52" customFormat="1" x14ac:dyDescent="0.2">
      <c r="A38" s="78"/>
      <c r="B38" s="78"/>
      <c r="C38" s="78"/>
      <c r="D38" s="78"/>
      <c r="E38" s="78"/>
      <c r="F38" s="78"/>
      <c r="G38" s="78"/>
    </row>
    <row r="39" spans="1:7" s="52" customFormat="1" x14ac:dyDescent="0.2">
      <c r="A39" s="78"/>
      <c r="B39" s="78"/>
      <c r="C39" s="78"/>
      <c r="D39" s="78"/>
      <c r="E39" s="78"/>
      <c r="F39" s="78"/>
      <c r="G39" s="78"/>
    </row>
    <row r="40" spans="1:7" s="52" customFormat="1" x14ac:dyDescent="0.2">
      <c r="A40" s="78"/>
      <c r="B40" s="78"/>
      <c r="C40" s="78"/>
      <c r="D40" s="78"/>
      <c r="E40" s="78"/>
      <c r="F40" s="78"/>
      <c r="G40" s="78"/>
    </row>
    <row r="41" spans="1:7" s="52" customFormat="1" x14ac:dyDescent="0.2">
      <c r="A41" s="110" t="s">
        <v>151</v>
      </c>
      <c r="B41" s="110"/>
      <c r="C41" s="78"/>
      <c r="D41" s="78"/>
      <c r="E41" s="78"/>
      <c r="F41" s="78"/>
      <c r="G41" s="78"/>
    </row>
    <row r="42" spans="1:7" s="52" customFormat="1" x14ac:dyDescent="0.2">
      <c r="A42" s="78"/>
      <c r="B42" s="78"/>
      <c r="C42" s="78"/>
      <c r="D42" s="78"/>
      <c r="E42" s="78"/>
      <c r="F42" s="78"/>
      <c r="G42" s="78"/>
    </row>
    <row r="43" spans="1:7" s="52" customFormat="1" x14ac:dyDescent="0.2">
      <c r="A43" s="7">
        <v>0</v>
      </c>
      <c r="B43" s="8" t="s">
        <v>5</v>
      </c>
      <c r="C43" s="78"/>
      <c r="D43" s="78"/>
      <c r="E43" s="78"/>
      <c r="F43" s="78"/>
      <c r="G43" s="78"/>
    </row>
    <row r="44" spans="1:7" s="52" customFormat="1" x14ac:dyDescent="0.2">
      <c r="A44" s="8" t="s">
        <v>19</v>
      </c>
      <c r="B44" s="8" t="s">
        <v>6</v>
      </c>
      <c r="C44" s="78"/>
      <c r="D44" s="78"/>
      <c r="E44" s="78"/>
      <c r="F44" s="78"/>
      <c r="G44" s="78"/>
    </row>
    <row r="45" spans="1:7" s="52" customFormat="1" x14ac:dyDescent="0.2">
      <c r="A45" s="8" t="s">
        <v>20</v>
      </c>
      <c r="B45" s="8" t="s">
        <v>7</v>
      </c>
      <c r="C45" s="78"/>
      <c r="D45" s="78"/>
      <c r="E45" s="78"/>
      <c r="F45" s="78"/>
      <c r="G45" s="78"/>
    </row>
    <row r="46" spans="1:7" s="52" customFormat="1" x14ac:dyDescent="0.2">
      <c r="A46" s="8" t="s">
        <v>21</v>
      </c>
      <c r="B46" s="8" t="s">
        <v>8</v>
      </c>
      <c r="C46" s="78"/>
      <c r="D46" s="78"/>
      <c r="E46" s="78"/>
      <c r="F46" s="78"/>
      <c r="G46" s="78"/>
    </row>
    <row r="47" spans="1:7" s="52" customFormat="1" x14ac:dyDescent="0.2">
      <c r="A47" s="8" t="s">
        <v>15</v>
      </c>
      <c r="B47" s="8" t="s">
        <v>9</v>
      </c>
      <c r="C47" s="78"/>
      <c r="D47" s="78"/>
      <c r="E47" s="78"/>
      <c r="F47" s="78"/>
      <c r="G47" s="78"/>
    </row>
    <row r="48" spans="1:7" s="52" customFormat="1" x14ac:dyDescent="0.2">
      <c r="A48" s="8" t="s">
        <v>16</v>
      </c>
      <c r="B48" s="8" t="s">
        <v>10</v>
      </c>
      <c r="C48" s="78"/>
      <c r="D48" s="78"/>
      <c r="E48" s="78"/>
      <c r="F48" s="78"/>
      <c r="G48" s="78"/>
    </row>
    <row r="49" spans="1:7" s="52" customFormat="1" x14ac:dyDescent="0.2">
      <c r="A49" s="8" t="s">
        <v>17</v>
      </c>
      <c r="B49" s="8" t="s">
        <v>11</v>
      </c>
      <c r="C49" s="78"/>
      <c r="D49" s="78"/>
      <c r="E49" s="78"/>
      <c r="F49" s="78"/>
      <c r="G49" s="78"/>
    </row>
    <row r="50" spans="1:7" s="52" customFormat="1" x14ac:dyDescent="0.2">
      <c r="A50" s="8" t="s">
        <v>18</v>
      </c>
      <c r="B50" s="8" t="s">
        <v>12</v>
      </c>
      <c r="C50" s="78"/>
      <c r="D50" s="78"/>
      <c r="E50" s="78"/>
      <c r="F50" s="78"/>
      <c r="G50" s="78"/>
    </row>
    <row r="51" spans="1:7" s="52" customFormat="1" x14ac:dyDescent="0.2">
      <c r="A51" s="8" t="s">
        <v>152</v>
      </c>
      <c r="B51" s="8" t="s">
        <v>13</v>
      </c>
      <c r="C51" s="78"/>
      <c r="D51" s="78"/>
      <c r="E51" s="78"/>
      <c r="F51" s="78"/>
      <c r="G51" s="78"/>
    </row>
    <row r="52" spans="1:7" s="52" customFormat="1" x14ac:dyDescent="0.2">
      <c r="A52" s="8" t="s">
        <v>143</v>
      </c>
      <c r="B52" s="8" t="s">
        <v>14</v>
      </c>
      <c r="C52" s="78"/>
      <c r="D52" s="78"/>
      <c r="E52" s="78"/>
      <c r="F52" s="78"/>
      <c r="G52" s="78"/>
    </row>
    <row r="53" spans="1:7" s="52" customFormat="1" x14ac:dyDescent="0.2"/>
    <row r="54" spans="1:7" x14ac:dyDescent="0.2">
      <c r="A54" s="76"/>
      <c r="B54" s="76"/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9" t="s">
        <v>161</v>
      </c>
      <c r="B2" s="119"/>
      <c r="C2" s="119"/>
      <c r="D2" s="119"/>
      <c r="E2" s="119"/>
      <c r="F2" s="119"/>
      <c r="G2" s="119"/>
    </row>
    <row r="4" spans="1:7" s="9" customFormat="1" ht="26.25" customHeight="1" x14ac:dyDescent="0.2">
      <c r="A4" s="127" t="s">
        <v>136</v>
      </c>
      <c r="B4" s="88" t="s">
        <v>99</v>
      </c>
      <c r="C4" s="88" t="s">
        <v>100</v>
      </c>
      <c r="D4" s="88" t="s">
        <v>101</v>
      </c>
      <c r="E4" s="122" t="s">
        <v>171</v>
      </c>
      <c r="F4" s="123"/>
      <c r="G4" s="124"/>
    </row>
    <row r="5" spans="1:7" s="9" customFormat="1" ht="18" customHeight="1" x14ac:dyDescent="0.2">
      <c r="A5" s="128"/>
      <c r="B5" s="120" t="s">
        <v>172</v>
      </c>
      <c r="C5" s="121"/>
      <c r="D5" s="121"/>
      <c r="E5" s="36" t="s">
        <v>172</v>
      </c>
      <c r="F5" s="36" t="s">
        <v>183</v>
      </c>
      <c r="G5" s="125" t="s">
        <v>162</v>
      </c>
    </row>
    <row r="6" spans="1:7" s="9" customFormat="1" ht="17.25" customHeight="1" x14ac:dyDescent="0.2">
      <c r="A6" s="129"/>
      <c r="B6" s="120" t="s">
        <v>114</v>
      </c>
      <c r="C6" s="121"/>
      <c r="D6" s="121"/>
      <c r="E6" s="121"/>
      <c r="F6" s="121"/>
      <c r="G6" s="126"/>
    </row>
    <row r="7" spans="1:7" s="9" customFormat="1" ht="12" customHeight="1" x14ac:dyDescent="0.2">
      <c r="A7" s="73"/>
    </row>
    <row r="8" spans="1:7" s="9" customFormat="1" ht="12" customHeight="1" x14ac:dyDescent="0.2">
      <c r="A8" s="37" t="s">
        <v>22</v>
      </c>
      <c r="B8" s="89">
        <v>189.80511300000001</v>
      </c>
      <c r="C8" s="89">
        <v>201.19466</v>
      </c>
      <c r="D8" s="89">
        <v>209.13954200000001</v>
      </c>
      <c r="E8" s="89">
        <v>600.13931500000001</v>
      </c>
      <c r="F8" s="89">
        <v>759.40253099999995</v>
      </c>
      <c r="G8" s="90">
        <f>IF(AND(F8&gt;0,E8&gt;0),(E8/F8%)-100,"x  ")</f>
        <v>-20.972173451973902</v>
      </c>
    </row>
    <row r="9" spans="1:7" s="9" customFormat="1" ht="12" x14ac:dyDescent="0.2">
      <c r="A9" s="38" t="s">
        <v>23</v>
      </c>
    </row>
    <row r="10" spans="1:7" s="9" customFormat="1" ht="12" x14ac:dyDescent="0.2">
      <c r="A10" s="39" t="s">
        <v>24</v>
      </c>
      <c r="B10" s="89">
        <v>1.97506</v>
      </c>
      <c r="C10" s="89">
        <v>2.199862</v>
      </c>
      <c r="D10" s="89">
        <v>1.5122100000000001</v>
      </c>
      <c r="E10" s="89">
        <v>5.6871320000000001</v>
      </c>
      <c r="F10" s="89">
        <v>7.5517479999999999</v>
      </c>
      <c r="G10" s="90">
        <f>IF(AND(F10&gt;0,E10&gt;0),(E10/F10%)-100,"x  ")</f>
        <v>-24.691184080824726</v>
      </c>
    </row>
    <row r="11" spans="1:7" s="9" customFormat="1" ht="12" x14ac:dyDescent="0.2">
      <c r="A11" s="39" t="s">
        <v>25</v>
      </c>
      <c r="B11" s="89">
        <v>75.577524999999994</v>
      </c>
      <c r="C11" s="89">
        <v>74.964968999999996</v>
      </c>
      <c r="D11" s="89">
        <v>85.142178000000001</v>
      </c>
      <c r="E11" s="89">
        <v>235.68467200000001</v>
      </c>
      <c r="F11" s="89">
        <v>260.07204899999999</v>
      </c>
      <c r="G11" s="90">
        <f>IF(AND(F11&gt;0,E11&gt;0),(E11/F11%)-100,"x  ")</f>
        <v>-9.377161864864604</v>
      </c>
    </row>
    <row r="12" spans="1:7" s="9" customFormat="1" ht="12" x14ac:dyDescent="0.2">
      <c r="A12" s="40" t="s">
        <v>32</v>
      </c>
    </row>
    <row r="13" spans="1:7" s="9" customFormat="1" ht="24" x14ac:dyDescent="0.2">
      <c r="A13" s="40" t="s">
        <v>146</v>
      </c>
      <c r="B13" s="89">
        <v>19.565003999999998</v>
      </c>
      <c r="C13" s="89">
        <v>18.057984999999999</v>
      </c>
      <c r="D13" s="89">
        <v>20.630354000000001</v>
      </c>
      <c r="E13" s="89">
        <v>58.253343000000001</v>
      </c>
      <c r="F13" s="89">
        <v>72.687773000000007</v>
      </c>
      <c r="G13" s="90">
        <f>IF(AND(F13&gt;0,E13&gt;0),(E13/F13%)-100,"x  ")</f>
        <v>-19.858126620552824</v>
      </c>
    </row>
    <row r="14" spans="1:7" s="9" customFormat="1" ht="12" x14ac:dyDescent="0.2">
      <c r="A14" s="40" t="s">
        <v>120</v>
      </c>
      <c r="B14" s="89">
        <v>25.786201999999999</v>
      </c>
      <c r="C14" s="89">
        <v>32.065913000000002</v>
      </c>
      <c r="D14" s="89">
        <v>28.272974000000001</v>
      </c>
      <c r="E14" s="89">
        <v>86.125089000000003</v>
      </c>
      <c r="F14" s="89">
        <v>82.529585999999995</v>
      </c>
      <c r="G14" s="90">
        <f>IF(AND(F14&gt;0,E14&gt;0),(E14/F14%)-100,"x  ")</f>
        <v>4.3566230902939509</v>
      </c>
    </row>
    <row r="15" spans="1:7" s="9" customFormat="1" ht="12" x14ac:dyDescent="0.2">
      <c r="A15" s="39" t="s">
        <v>26</v>
      </c>
      <c r="B15" s="89">
        <v>99.676151000000004</v>
      </c>
      <c r="C15" s="89">
        <v>111.10981</v>
      </c>
      <c r="D15" s="89">
        <v>107.612967</v>
      </c>
      <c r="E15" s="89">
        <v>318.39892800000001</v>
      </c>
      <c r="F15" s="89">
        <v>448.72631799999999</v>
      </c>
      <c r="G15" s="90">
        <f>IF(AND(F15&gt;0,E15&gt;0),(E15/F15%)-100,"x  ")</f>
        <v>-29.043848058851765</v>
      </c>
    </row>
    <row r="16" spans="1:7" s="9" customFormat="1" ht="12" x14ac:dyDescent="0.2">
      <c r="A16" s="41" t="s">
        <v>28</v>
      </c>
    </row>
    <row r="17" spans="1:7" s="9" customFormat="1" ht="12" x14ac:dyDescent="0.2">
      <c r="A17" s="41" t="s">
        <v>121</v>
      </c>
      <c r="B17" s="89">
        <v>12.008406000000001</v>
      </c>
      <c r="C17" s="89">
        <v>0.97155800000000003</v>
      </c>
      <c r="D17" s="89">
        <v>0.79977399999999998</v>
      </c>
      <c r="E17" s="89">
        <v>13.779738</v>
      </c>
      <c r="F17" s="89">
        <v>114.522092</v>
      </c>
      <c r="G17" s="90">
        <f>IF(AND(F17&gt;0,E17&gt;0),(E17/F17%)-100,"x  ")</f>
        <v>-87.967615890216194</v>
      </c>
    </row>
    <row r="18" spans="1:7" s="9" customFormat="1" ht="12" x14ac:dyDescent="0.2">
      <c r="A18" s="42" t="s">
        <v>122</v>
      </c>
      <c r="B18" s="89">
        <v>5.2776370000000004</v>
      </c>
      <c r="C18" s="89">
        <v>5.3005310000000003</v>
      </c>
      <c r="D18" s="89">
        <v>4.5562930000000001</v>
      </c>
      <c r="E18" s="89">
        <v>15.134461</v>
      </c>
      <c r="F18" s="89">
        <v>16.617269</v>
      </c>
      <c r="G18" s="90">
        <f>IF(AND(F18&gt;0,E18&gt;0),(E18/F18%)-100,"x  ")</f>
        <v>-8.9232953982992029</v>
      </c>
    </row>
    <row r="19" spans="1:7" s="9" customFormat="1" ht="12" x14ac:dyDescent="0.2">
      <c r="A19" s="42" t="s">
        <v>123</v>
      </c>
      <c r="B19" s="89">
        <v>13.202169</v>
      </c>
      <c r="C19" s="89">
        <v>12.744533000000001</v>
      </c>
      <c r="D19" s="89">
        <v>14.457179999999999</v>
      </c>
      <c r="E19" s="89">
        <v>40.403882000000003</v>
      </c>
      <c r="F19" s="89">
        <v>45.780715000000001</v>
      </c>
      <c r="G19" s="90">
        <f>IF(AND(F19&gt;0,E19&gt;0),(E19/F19%)-100,"x  ")</f>
        <v>-11.744755406288434</v>
      </c>
    </row>
    <row r="20" spans="1:7" s="9" customFormat="1" ht="12" x14ac:dyDescent="0.2">
      <c r="A20" s="43" t="s">
        <v>27</v>
      </c>
      <c r="B20" s="89">
        <v>12.576377000000001</v>
      </c>
      <c r="C20" s="89">
        <v>12.920019</v>
      </c>
      <c r="D20" s="89">
        <v>14.872187</v>
      </c>
      <c r="E20" s="89">
        <v>40.368583000000001</v>
      </c>
      <c r="F20" s="89">
        <v>43.052416000000001</v>
      </c>
      <c r="G20" s="90">
        <f>IF(AND(F20&gt;0,E20&gt;0),(E20/F20%)-100,"x  ")</f>
        <v>-6.2338731466312964</v>
      </c>
    </row>
    <row r="21" spans="1:7" s="9" customFormat="1" ht="12" x14ac:dyDescent="0.2">
      <c r="A21" s="44"/>
    </row>
    <row r="22" spans="1:7" s="9" customFormat="1" ht="12" x14ac:dyDescent="0.2">
      <c r="A22" s="37" t="s">
        <v>29</v>
      </c>
      <c r="B22" s="89">
        <v>1479.0297869999999</v>
      </c>
      <c r="C22" s="89">
        <v>1466.5128580000001</v>
      </c>
      <c r="D22" s="89">
        <v>1521.3191469999999</v>
      </c>
      <c r="E22" s="89">
        <v>4466.8617919999997</v>
      </c>
      <c r="F22" s="89">
        <v>5221.5396730000002</v>
      </c>
      <c r="G22" s="90">
        <f>IF(AND(F22&gt;0,E22&gt;0),(E22/F22%)-100,"x  ")</f>
        <v>-14.453167614570773</v>
      </c>
    </row>
    <row r="23" spans="1:7" s="9" customFormat="1" ht="12" x14ac:dyDescent="0.2">
      <c r="A23" s="45" t="s">
        <v>23</v>
      </c>
    </row>
    <row r="24" spans="1:7" s="9" customFormat="1" ht="12" x14ac:dyDescent="0.2">
      <c r="A24" s="43" t="s">
        <v>30</v>
      </c>
      <c r="B24" s="89">
        <v>8.9289280000000009</v>
      </c>
      <c r="C24" s="89">
        <v>8.2832270000000001</v>
      </c>
      <c r="D24" s="89">
        <v>7.0541159999999996</v>
      </c>
      <c r="E24" s="89">
        <v>24.266271</v>
      </c>
      <c r="F24" s="89">
        <v>28.829272</v>
      </c>
      <c r="G24" s="90">
        <f>IF(AND(F24&gt;0,E24&gt;0),(E24/F24%)-100,"x  ")</f>
        <v>-15.827666407948144</v>
      </c>
    </row>
    <row r="25" spans="1:7" s="9" customFormat="1" ht="12" x14ac:dyDescent="0.2">
      <c r="A25" s="43" t="s">
        <v>31</v>
      </c>
      <c r="B25" s="89">
        <v>133.38678300000001</v>
      </c>
      <c r="C25" s="89">
        <v>139.512159</v>
      </c>
      <c r="D25" s="89">
        <v>134.85700299999999</v>
      </c>
      <c r="E25" s="89">
        <v>407.755945</v>
      </c>
      <c r="F25" s="89">
        <v>447.45215400000001</v>
      </c>
      <c r="G25" s="90">
        <f>IF(AND(F25&gt;0,E25&gt;0),(E25/F25%)-100,"x  ")</f>
        <v>-8.8716097676892787</v>
      </c>
    </row>
    <row r="26" spans="1:7" s="9" customFormat="1" ht="12" x14ac:dyDescent="0.2">
      <c r="A26" s="41" t="s">
        <v>32</v>
      </c>
    </row>
    <row r="27" spans="1:7" s="9" customFormat="1" ht="12" x14ac:dyDescent="0.2">
      <c r="A27" s="41" t="s">
        <v>33</v>
      </c>
      <c r="B27" s="89">
        <v>3.215363</v>
      </c>
      <c r="C27" s="89">
        <v>2.6686580000000002</v>
      </c>
      <c r="D27" s="89">
        <v>2.1639460000000001</v>
      </c>
      <c r="E27" s="89">
        <v>8.0479669999999999</v>
      </c>
      <c r="F27" s="89">
        <v>17.531108</v>
      </c>
      <c r="G27" s="90">
        <f>IF(AND(F27&gt;0,E27&gt;0),(E27/F27%)-100,"x  ")</f>
        <v>-54.093221033148623</v>
      </c>
    </row>
    <row r="28" spans="1:7" s="9" customFormat="1" ht="12" x14ac:dyDescent="0.2">
      <c r="A28" s="41" t="s">
        <v>34</v>
      </c>
      <c r="B28" s="89">
        <v>45.959359999999997</v>
      </c>
      <c r="C28" s="89">
        <v>54.553176999999998</v>
      </c>
      <c r="D28" s="89">
        <v>40.124974999999999</v>
      </c>
      <c r="E28" s="89">
        <v>140.63751199999999</v>
      </c>
      <c r="F28" s="89">
        <v>133.29716400000001</v>
      </c>
      <c r="G28" s="90">
        <f>IF(AND(F28&gt;0,E28&gt;0),(E28/F28%)-100,"x  ")</f>
        <v>5.5067548173793028</v>
      </c>
    </row>
    <row r="29" spans="1:7" s="9" customFormat="1" ht="12" x14ac:dyDescent="0.2">
      <c r="A29" s="41" t="s">
        <v>124</v>
      </c>
      <c r="B29" s="89">
        <v>11.122636</v>
      </c>
      <c r="C29" s="89">
        <v>9.9872010000000007</v>
      </c>
      <c r="D29" s="89">
        <v>5.4120679999999997</v>
      </c>
      <c r="E29" s="89">
        <v>26.521905</v>
      </c>
      <c r="F29" s="89">
        <v>33.312057000000003</v>
      </c>
      <c r="G29" s="90">
        <f>IF(AND(F29&gt;0,E29&gt;0),(E29/F29%)-100,"x  ")</f>
        <v>-20.383466562872414</v>
      </c>
    </row>
    <row r="30" spans="1:7" s="9" customFormat="1" ht="12" x14ac:dyDescent="0.2">
      <c r="A30" s="41" t="s">
        <v>125</v>
      </c>
      <c r="B30" s="89">
        <v>13.373169000000001</v>
      </c>
      <c r="C30" s="89">
        <v>13.381268</v>
      </c>
      <c r="D30" s="89">
        <v>14.861271</v>
      </c>
      <c r="E30" s="89">
        <v>41.615707999999998</v>
      </c>
      <c r="F30" s="89">
        <v>65.199815000000001</v>
      </c>
      <c r="G30" s="90">
        <f>IF(AND(F30&gt;0,E30&gt;0),(E30/F30%)-100,"x  ")</f>
        <v>-36.172045886940026</v>
      </c>
    </row>
    <row r="31" spans="1:7" s="9" customFormat="1" ht="12" x14ac:dyDescent="0.2">
      <c r="A31" s="45" t="s">
        <v>35</v>
      </c>
      <c r="B31" s="89">
        <v>1336.714076</v>
      </c>
      <c r="C31" s="89">
        <v>1318.717472</v>
      </c>
      <c r="D31" s="89">
        <v>1379.4080280000001</v>
      </c>
      <c r="E31" s="89">
        <v>4034.8395759999999</v>
      </c>
      <c r="F31" s="89">
        <v>4745.2582469999998</v>
      </c>
      <c r="G31" s="90">
        <f>IF(AND(F31&gt;0,E31&gt;0),(E31/F31%)-100,"x  ")</f>
        <v>-14.971127682020963</v>
      </c>
    </row>
    <row r="32" spans="1:7" s="9" customFormat="1" ht="12" x14ac:dyDescent="0.2">
      <c r="A32" s="46" t="s">
        <v>23</v>
      </c>
    </row>
    <row r="33" spans="1:7" s="9" customFormat="1" ht="12" x14ac:dyDescent="0.2">
      <c r="A33" s="41" t="s">
        <v>36</v>
      </c>
      <c r="B33" s="89">
        <v>193.49974399999999</v>
      </c>
      <c r="C33" s="89">
        <v>177.40518700000001</v>
      </c>
      <c r="D33" s="89">
        <v>169.12625</v>
      </c>
      <c r="E33" s="89">
        <v>540.03118099999995</v>
      </c>
      <c r="F33" s="89">
        <v>542.99209199999996</v>
      </c>
      <c r="G33" s="90">
        <f>IF(AND(F33&gt;0,E33&gt;0),(E33/F33%)-100,"x  ")</f>
        <v>-0.54529541840915385</v>
      </c>
    </row>
    <row r="34" spans="1:7" s="9" customFormat="1" ht="12" x14ac:dyDescent="0.2">
      <c r="A34" s="47" t="s">
        <v>32</v>
      </c>
    </row>
    <row r="35" spans="1:7" s="9" customFormat="1" ht="12" x14ac:dyDescent="0.2">
      <c r="A35" s="47" t="s">
        <v>126</v>
      </c>
      <c r="B35" s="89">
        <v>22.110835999999999</v>
      </c>
      <c r="C35" s="89">
        <v>18.831178000000001</v>
      </c>
      <c r="D35" s="89">
        <v>23.174735999999999</v>
      </c>
      <c r="E35" s="89">
        <v>64.116749999999996</v>
      </c>
      <c r="F35" s="89">
        <v>55.831322999999998</v>
      </c>
      <c r="G35" s="90">
        <f>IF(AND(F35&gt;0,E35&gt;0),(E35/F35%)-100,"x  ")</f>
        <v>14.840105078649131</v>
      </c>
    </row>
    <row r="36" spans="1:7" s="9" customFormat="1" ht="12" x14ac:dyDescent="0.2">
      <c r="A36" s="48" t="s">
        <v>37</v>
      </c>
      <c r="B36" s="89">
        <v>71.621204000000006</v>
      </c>
      <c r="C36" s="89">
        <v>68.756490999999997</v>
      </c>
      <c r="D36" s="89">
        <v>70.662452999999999</v>
      </c>
      <c r="E36" s="89">
        <v>211.04014799999999</v>
      </c>
      <c r="F36" s="89">
        <v>190.562847</v>
      </c>
      <c r="G36" s="90">
        <f>IF(AND(F36&gt;0,E36&gt;0),(E36/F36%)-100,"x  ")</f>
        <v>10.745694306298844</v>
      </c>
    </row>
    <row r="37" spans="1:7" s="9" customFormat="1" ht="12" x14ac:dyDescent="0.2">
      <c r="A37" s="48" t="s">
        <v>38</v>
      </c>
      <c r="B37" s="89">
        <v>47.069178000000001</v>
      </c>
      <c r="C37" s="89">
        <v>36.026578999999998</v>
      </c>
      <c r="D37" s="89">
        <v>21.464524999999998</v>
      </c>
      <c r="E37" s="89">
        <v>104.560282</v>
      </c>
      <c r="F37" s="89">
        <v>103.355011</v>
      </c>
      <c r="G37" s="90">
        <f>IF(AND(F37&gt;0,E37&gt;0),(E37/F37%)-100,"x  ")</f>
        <v>1.1661466515639063</v>
      </c>
    </row>
    <row r="38" spans="1:7" s="9" customFormat="1" ht="12" x14ac:dyDescent="0.2">
      <c r="A38" s="46" t="s">
        <v>39</v>
      </c>
      <c r="B38" s="89">
        <v>1143.214332</v>
      </c>
      <c r="C38" s="89">
        <v>1141.312285</v>
      </c>
      <c r="D38" s="89">
        <v>1210.281778</v>
      </c>
      <c r="E38" s="89">
        <v>3494.808395</v>
      </c>
      <c r="F38" s="89">
        <v>4202.2661550000003</v>
      </c>
      <c r="G38" s="90">
        <f>IF(AND(F38&gt;0,E38&gt;0),(E38/F38%)-100,"x  ")</f>
        <v>-16.835148796042887</v>
      </c>
    </row>
    <row r="39" spans="1:7" s="9" customFormat="1" ht="12" x14ac:dyDescent="0.2">
      <c r="A39" s="47" t="s">
        <v>32</v>
      </c>
    </row>
    <row r="40" spans="1:7" s="9" customFormat="1" ht="12" x14ac:dyDescent="0.2">
      <c r="A40" s="47" t="s">
        <v>127</v>
      </c>
      <c r="B40" s="89">
        <v>39.605794000000003</v>
      </c>
      <c r="C40" s="89">
        <v>29.575814999999999</v>
      </c>
      <c r="D40" s="89">
        <v>31.268011999999999</v>
      </c>
      <c r="E40" s="89">
        <v>100.44962099999999</v>
      </c>
      <c r="F40" s="89">
        <v>8.0710180000000005</v>
      </c>
      <c r="G40" s="90">
        <f t="shared" ref="G40:G51" si="0">IF(AND(F40&gt;0,E40&gt;0),(E40/F40%)-100,"x  ")</f>
        <v>1144.571886718627</v>
      </c>
    </row>
    <row r="41" spans="1:7" s="9" customFormat="1" ht="12" x14ac:dyDescent="0.2">
      <c r="A41" s="48" t="s">
        <v>40</v>
      </c>
      <c r="B41" s="89">
        <v>26.245327</v>
      </c>
      <c r="C41" s="89">
        <v>28.230931000000002</v>
      </c>
      <c r="D41" s="89">
        <v>26.077466999999999</v>
      </c>
      <c r="E41" s="89">
        <v>80.553725</v>
      </c>
      <c r="F41" s="89">
        <v>94.598714000000001</v>
      </c>
      <c r="G41" s="90">
        <f t="shared" si="0"/>
        <v>-14.846913246621938</v>
      </c>
    </row>
    <row r="42" spans="1:7" s="9" customFormat="1" ht="12" x14ac:dyDescent="0.2">
      <c r="A42" s="48" t="s">
        <v>41</v>
      </c>
      <c r="B42" s="89">
        <v>30.185123999999998</v>
      </c>
      <c r="C42" s="89">
        <v>32.243875000000003</v>
      </c>
      <c r="D42" s="89">
        <v>39.695579000000002</v>
      </c>
      <c r="E42" s="89">
        <v>102.124578</v>
      </c>
      <c r="F42" s="89">
        <v>106.51494099999999</v>
      </c>
      <c r="G42" s="90">
        <f t="shared" si="0"/>
        <v>-4.1218283170245371</v>
      </c>
    </row>
    <row r="43" spans="1:7" s="9" customFormat="1" ht="12" x14ac:dyDescent="0.2">
      <c r="A43" s="48" t="s">
        <v>128</v>
      </c>
      <c r="B43" s="89">
        <v>97.842256000000006</v>
      </c>
      <c r="C43" s="89">
        <v>101.476823</v>
      </c>
      <c r="D43" s="89">
        <v>113.64261</v>
      </c>
      <c r="E43" s="89">
        <v>312.96168899999998</v>
      </c>
      <c r="F43" s="89">
        <v>339.81557700000002</v>
      </c>
      <c r="G43" s="90">
        <f t="shared" si="0"/>
        <v>-7.9024888255784873</v>
      </c>
    </row>
    <row r="44" spans="1:7" s="9" customFormat="1" ht="12" x14ac:dyDescent="0.2">
      <c r="A44" s="48" t="s">
        <v>42</v>
      </c>
      <c r="B44" s="89">
        <v>47.940938000000003</v>
      </c>
      <c r="C44" s="89">
        <v>41.953277999999997</v>
      </c>
      <c r="D44" s="89">
        <v>48.275170000000003</v>
      </c>
      <c r="E44" s="89">
        <v>138.169386</v>
      </c>
      <c r="F44" s="89">
        <v>144.92521500000001</v>
      </c>
      <c r="G44" s="90">
        <f t="shared" si="0"/>
        <v>-4.6615966724631193</v>
      </c>
    </row>
    <row r="45" spans="1:7" s="9" customFormat="1" ht="12" x14ac:dyDescent="0.2">
      <c r="A45" s="48" t="s">
        <v>43</v>
      </c>
      <c r="B45" s="89">
        <v>269.099872</v>
      </c>
      <c r="C45" s="89">
        <v>232.53960599999999</v>
      </c>
      <c r="D45" s="89">
        <v>224.011088</v>
      </c>
      <c r="E45" s="89">
        <v>725.65056600000003</v>
      </c>
      <c r="F45" s="89">
        <v>474.97596700000003</v>
      </c>
      <c r="G45" s="90">
        <f t="shared" si="0"/>
        <v>52.776270046522143</v>
      </c>
    </row>
    <row r="46" spans="1:7" s="9" customFormat="1" ht="12" x14ac:dyDescent="0.2">
      <c r="A46" s="48" t="s">
        <v>130</v>
      </c>
      <c r="B46" s="89">
        <v>235.14246600000001</v>
      </c>
      <c r="C46" s="89">
        <v>277.65878800000002</v>
      </c>
      <c r="D46" s="89">
        <v>288.30524200000002</v>
      </c>
      <c r="E46" s="89">
        <v>801.10649599999999</v>
      </c>
      <c r="F46" s="89">
        <v>767.64019900000005</v>
      </c>
      <c r="G46" s="90">
        <f t="shared" si="0"/>
        <v>4.359633203627979</v>
      </c>
    </row>
    <row r="47" spans="1:7" s="9" customFormat="1" ht="12" x14ac:dyDescent="0.2">
      <c r="A47" s="48" t="s">
        <v>131</v>
      </c>
      <c r="B47" s="89">
        <v>16.173622000000002</v>
      </c>
      <c r="C47" s="89">
        <v>11.643691</v>
      </c>
      <c r="D47" s="89">
        <v>14.017674</v>
      </c>
      <c r="E47" s="89">
        <v>41.834986999999998</v>
      </c>
      <c r="F47" s="89">
        <v>36.795667999999999</v>
      </c>
      <c r="G47" s="90">
        <f t="shared" si="0"/>
        <v>13.695413818822374</v>
      </c>
    </row>
    <row r="48" spans="1:7" s="9" customFormat="1" ht="12" x14ac:dyDescent="0.2">
      <c r="A48" s="48" t="s">
        <v>132</v>
      </c>
      <c r="B48" s="89">
        <v>74.626525999999998</v>
      </c>
      <c r="C48" s="89">
        <v>61.198821000000002</v>
      </c>
      <c r="D48" s="89">
        <v>73.411602999999999</v>
      </c>
      <c r="E48" s="89">
        <v>209.23695000000001</v>
      </c>
      <c r="F48" s="89">
        <v>210.413916</v>
      </c>
      <c r="G48" s="90">
        <f t="shared" si="0"/>
        <v>-0.55935749040476423</v>
      </c>
    </row>
    <row r="49" spans="1:7" s="9" customFormat="1" ht="12" x14ac:dyDescent="0.2">
      <c r="A49" s="48" t="s">
        <v>129</v>
      </c>
      <c r="B49" s="89">
        <v>40.412855</v>
      </c>
      <c r="C49" s="89">
        <v>43.215487000000003</v>
      </c>
      <c r="D49" s="89">
        <v>50.804988000000002</v>
      </c>
      <c r="E49" s="89">
        <v>134.43333000000001</v>
      </c>
      <c r="F49" s="89">
        <v>174.952685</v>
      </c>
      <c r="G49" s="90">
        <f t="shared" si="0"/>
        <v>-23.160178993537599</v>
      </c>
    </row>
    <row r="50" spans="1:7" s="9" customFormat="1" ht="12" x14ac:dyDescent="0.2">
      <c r="A50" s="48" t="s">
        <v>45</v>
      </c>
      <c r="B50" s="89">
        <v>65.364180000000005</v>
      </c>
      <c r="C50" s="89">
        <v>77.658698999999999</v>
      </c>
      <c r="D50" s="89">
        <v>67.327406999999994</v>
      </c>
      <c r="E50" s="89">
        <v>210.35028600000001</v>
      </c>
      <c r="F50" s="89">
        <v>217.24196599999999</v>
      </c>
      <c r="G50" s="90">
        <f t="shared" si="0"/>
        <v>-3.1723520675558632</v>
      </c>
    </row>
    <row r="51" spans="1:7" s="9" customFormat="1" ht="12" x14ac:dyDescent="0.2">
      <c r="A51" s="48" t="s">
        <v>44</v>
      </c>
      <c r="B51" s="89">
        <v>30.632899999999999</v>
      </c>
      <c r="C51" s="89">
        <v>21.660267999999999</v>
      </c>
      <c r="D51" s="89">
        <v>45.8735</v>
      </c>
      <c r="E51" s="89">
        <v>98.166668000000001</v>
      </c>
      <c r="F51" s="89">
        <v>726.13946099999998</v>
      </c>
      <c r="G51" s="90">
        <f t="shared" si="0"/>
        <v>-86.481017315212398</v>
      </c>
    </row>
    <row r="52" spans="1:7" s="9" customFormat="1" ht="12" x14ac:dyDescent="0.2">
      <c r="A52" s="49"/>
    </row>
    <row r="53" spans="1:7" s="9" customFormat="1" ht="12" x14ac:dyDescent="0.2">
      <c r="A53" s="50" t="s">
        <v>167</v>
      </c>
      <c r="B53" s="89">
        <v>99.420440999999997</v>
      </c>
      <c r="C53" s="89">
        <v>97.026784000000006</v>
      </c>
      <c r="D53" s="89">
        <v>105.396433</v>
      </c>
      <c r="E53" s="89">
        <v>301.843658</v>
      </c>
      <c r="F53" s="89">
        <v>83.857421000000002</v>
      </c>
      <c r="G53" s="90">
        <f>IF(AND(F53&gt;0,E53&gt;0),(E53/F53%)-100,"x  ")</f>
        <v>259.94865379892855</v>
      </c>
    </row>
    <row r="54" spans="1:7" x14ac:dyDescent="0.2">
      <c r="A54" s="44"/>
      <c r="B54" s="9"/>
      <c r="C54" s="9"/>
      <c r="D54" s="9"/>
      <c r="E54" s="9"/>
      <c r="F54" s="9"/>
      <c r="G54" s="9"/>
    </row>
    <row r="55" spans="1:7" x14ac:dyDescent="0.2">
      <c r="A55" s="51" t="s">
        <v>46</v>
      </c>
      <c r="B55" s="91">
        <v>1768.255341</v>
      </c>
      <c r="C55" s="92">
        <v>1764.7343020000001</v>
      </c>
      <c r="D55" s="92">
        <v>1835.8551219999999</v>
      </c>
      <c r="E55" s="92">
        <v>5368.8447649999998</v>
      </c>
      <c r="F55" s="92">
        <v>6064.7996249999997</v>
      </c>
      <c r="G55" s="93">
        <f>IF(AND(F55&gt;0,E55&gt;0),(E55/F55%)-100,"x  ")</f>
        <v>-11.47531498206753</v>
      </c>
    </row>
    <row r="56" spans="1:7" ht="7.5" customHeight="1" x14ac:dyDescent="0.2"/>
    <row r="57" spans="1:7" x14ac:dyDescent="0.2">
      <c r="A57" s="35" t="s">
        <v>159</v>
      </c>
    </row>
    <row r="58" spans="1:7" x14ac:dyDescent="0.2">
      <c r="A58" s="34" t="s">
        <v>118</v>
      </c>
      <c r="B58" s="34"/>
      <c r="C58" s="34"/>
      <c r="D58" s="34"/>
      <c r="E58" s="34"/>
      <c r="F58" s="34"/>
      <c r="G58" s="34"/>
    </row>
    <row r="59" spans="1:7" x14ac:dyDescent="0.2">
      <c r="A59" s="118" t="s">
        <v>119</v>
      </c>
      <c r="B59" s="118"/>
      <c r="C59" s="118"/>
      <c r="D59" s="118"/>
      <c r="E59" s="118"/>
      <c r="F59" s="118"/>
      <c r="G59" s="118"/>
    </row>
  </sheetData>
  <mergeCells count="7">
    <mergeCell ref="A59:G59"/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30" t="s">
        <v>164</v>
      </c>
      <c r="B2" s="131"/>
      <c r="C2" s="131"/>
      <c r="D2" s="131"/>
      <c r="E2" s="131"/>
      <c r="F2" s="131"/>
      <c r="G2" s="131"/>
    </row>
    <row r="3" spans="1:7" ht="9.75" customHeight="1" x14ac:dyDescent="0.2">
      <c r="A3" s="69"/>
      <c r="B3" s="70"/>
      <c r="C3" s="70"/>
      <c r="D3" s="70"/>
      <c r="E3" s="70"/>
      <c r="F3" s="70"/>
      <c r="G3" s="70"/>
    </row>
    <row r="4" spans="1:7" x14ac:dyDescent="0.2">
      <c r="A4" s="133" t="s">
        <v>47</v>
      </c>
      <c r="B4" s="94" t="s">
        <v>99</v>
      </c>
      <c r="C4" s="94" t="s">
        <v>100</v>
      </c>
      <c r="D4" s="94" t="s">
        <v>101</v>
      </c>
      <c r="E4" s="134" t="s">
        <v>171</v>
      </c>
      <c r="F4" s="134"/>
      <c r="G4" s="135"/>
    </row>
    <row r="5" spans="1:7" ht="24" customHeight="1" x14ac:dyDescent="0.2">
      <c r="A5" s="133"/>
      <c r="B5" s="132" t="s">
        <v>173</v>
      </c>
      <c r="C5" s="132"/>
      <c r="D5" s="132"/>
      <c r="E5" s="86" t="s">
        <v>173</v>
      </c>
      <c r="F5" s="86" t="s">
        <v>184</v>
      </c>
      <c r="G5" s="136" t="s">
        <v>160</v>
      </c>
    </row>
    <row r="6" spans="1:7" ht="17.25" customHeight="1" x14ac:dyDescent="0.2">
      <c r="A6" s="133"/>
      <c r="B6" s="132" t="s">
        <v>114</v>
      </c>
      <c r="C6" s="132"/>
      <c r="D6" s="132"/>
      <c r="E6" s="132"/>
      <c r="F6" s="132"/>
      <c r="G6" s="137"/>
    </row>
    <row r="7" spans="1:7" ht="12" customHeight="1" x14ac:dyDescent="0.2">
      <c r="A7" s="72"/>
    </row>
    <row r="8" spans="1:7" ht="12.75" customHeight="1" x14ac:dyDescent="0.2">
      <c r="A8" s="60" t="s">
        <v>48</v>
      </c>
      <c r="B8" s="89">
        <v>1274.71462</v>
      </c>
      <c r="C8" s="89">
        <v>1277.151202</v>
      </c>
      <c r="D8" s="89">
        <v>1313.5711679999999</v>
      </c>
      <c r="E8" s="89">
        <v>3865.4369900000002</v>
      </c>
      <c r="F8" s="89">
        <v>3950.604171</v>
      </c>
      <c r="G8" s="90">
        <f>IF(AND(F8&gt;0,E8&gt;0),(E8/F8%)-100,"x  ")</f>
        <v>-2.1558014246322585</v>
      </c>
    </row>
    <row r="9" spans="1:7" ht="12.75" customHeight="1" x14ac:dyDescent="0.2">
      <c r="A9" s="53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3" t="s">
        <v>49</v>
      </c>
      <c r="B10" s="89">
        <v>1163.044635</v>
      </c>
      <c r="C10" s="89">
        <v>1140.91185</v>
      </c>
      <c r="D10" s="89">
        <v>1145.234872</v>
      </c>
      <c r="E10" s="89">
        <v>3449.1913570000002</v>
      </c>
      <c r="F10" s="89">
        <v>3161.7765490000002</v>
      </c>
      <c r="G10" s="90">
        <f>IF(AND(F10&gt;0,E10&gt;0),(E10/F10%)-100,"x  ")</f>
        <v>9.0902947613708847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50</v>
      </c>
      <c r="B12" s="104">
        <f>SUM(B14:B31)</f>
        <v>704.02743400000008</v>
      </c>
      <c r="C12" s="104">
        <f>SUM(C14:C31)</f>
        <v>692.78868500000021</v>
      </c>
      <c r="D12" s="104">
        <f>SUM(D14:D31)</f>
        <v>663.58038400000009</v>
      </c>
      <c r="E12" s="104">
        <f>SUM(E14:E31)</f>
        <v>2060.3965029999999</v>
      </c>
      <c r="F12" s="104">
        <f>SUM(F14:F31)</f>
        <v>1676.1382109999997</v>
      </c>
      <c r="G12" s="105">
        <f>IF(AND(F12&gt;0,E12&gt;0),(E12/F12%)-100,"x  ")</f>
        <v>22.925215204702496</v>
      </c>
    </row>
    <row r="13" spans="1:7" ht="12.75" customHeight="1" x14ac:dyDescent="0.2">
      <c r="A13" s="5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6" t="s">
        <v>51</v>
      </c>
      <c r="B14" s="89">
        <v>99.677681000000007</v>
      </c>
      <c r="C14" s="89">
        <v>104.23228</v>
      </c>
      <c r="D14" s="89">
        <v>103.663566</v>
      </c>
      <c r="E14" s="89">
        <v>307.57352700000001</v>
      </c>
      <c r="F14" s="89">
        <v>315.09259700000001</v>
      </c>
      <c r="G14" s="90">
        <f t="shared" ref="G14:G32" si="0">IF(AND(F14&gt;0,E14&gt;0),(E14/F14%)-100,"x  ")</f>
        <v>-2.3863048740558099</v>
      </c>
    </row>
    <row r="15" spans="1:7" ht="12.75" customHeight="1" x14ac:dyDescent="0.2">
      <c r="A15" s="56" t="s">
        <v>52</v>
      </c>
      <c r="B15" s="89">
        <v>90.231526000000002</v>
      </c>
      <c r="C15" s="89">
        <v>86.656784999999999</v>
      </c>
      <c r="D15" s="89">
        <v>96.034032999999994</v>
      </c>
      <c r="E15" s="89">
        <v>272.92234400000001</v>
      </c>
      <c r="F15" s="89">
        <v>255.30232899999999</v>
      </c>
      <c r="G15" s="90">
        <f t="shared" si="0"/>
        <v>6.9016272076389953</v>
      </c>
    </row>
    <row r="16" spans="1:7" ht="12.75" customHeight="1" x14ac:dyDescent="0.2">
      <c r="A16" s="56" t="s">
        <v>53</v>
      </c>
      <c r="B16" s="89">
        <v>7.0314050000000003</v>
      </c>
      <c r="C16" s="89">
        <v>5.7012369999999999</v>
      </c>
      <c r="D16" s="89">
        <v>6.254162</v>
      </c>
      <c r="E16" s="89">
        <v>18.986803999999999</v>
      </c>
      <c r="F16" s="89">
        <v>20.122230999999999</v>
      </c>
      <c r="G16" s="90">
        <f t="shared" si="0"/>
        <v>-5.6426496644432689</v>
      </c>
    </row>
    <row r="17" spans="1:7" ht="12.75" customHeight="1" x14ac:dyDescent="0.2">
      <c r="A17" s="56" t="s">
        <v>54</v>
      </c>
      <c r="B17" s="89">
        <v>123.737425</v>
      </c>
      <c r="C17" s="89">
        <v>127.67718600000001</v>
      </c>
      <c r="D17" s="89">
        <v>133.827943</v>
      </c>
      <c r="E17" s="89">
        <v>385.24255399999998</v>
      </c>
      <c r="F17" s="89">
        <v>328.73221000000001</v>
      </c>
      <c r="G17" s="90">
        <f t="shared" si="0"/>
        <v>17.190388492810001</v>
      </c>
    </row>
    <row r="18" spans="1:7" ht="12.75" customHeight="1" x14ac:dyDescent="0.2">
      <c r="A18" s="56" t="s">
        <v>55</v>
      </c>
      <c r="B18" s="89">
        <v>187.48069000000001</v>
      </c>
      <c r="C18" s="89">
        <v>171.680768</v>
      </c>
      <c r="D18" s="89">
        <v>134.483811</v>
      </c>
      <c r="E18" s="89">
        <v>493.64526899999998</v>
      </c>
      <c r="F18" s="89">
        <v>247.290795</v>
      </c>
      <c r="G18" s="90">
        <f t="shared" si="0"/>
        <v>99.621368437915351</v>
      </c>
    </row>
    <row r="19" spans="1:7" ht="12.75" customHeight="1" x14ac:dyDescent="0.2">
      <c r="A19" s="56" t="s">
        <v>56</v>
      </c>
      <c r="B19" s="89">
        <v>9.1316930000000003</v>
      </c>
      <c r="C19" s="89">
        <v>8.6847499999999993</v>
      </c>
      <c r="D19" s="89">
        <v>9.2028230000000004</v>
      </c>
      <c r="E19" s="89">
        <v>27.019265999999998</v>
      </c>
      <c r="F19" s="89">
        <v>19.902858999999999</v>
      </c>
      <c r="G19" s="90">
        <f t="shared" si="0"/>
        <v>35.755702233533384</v>
      </c>
    </row>
    <row r="20" spans="1:7" ht="12.75" customHeight="1" x14ac:dyDescent="0.2">
      <c r="A20" s="56" t="s">
        <v>57</v>
      </c>
      <c r="B20" s="89">
        <v>13.923201000000001</v>
      </c>
      <c r="C20" s="89">
        <v>11.831324</v>
      </c>
      <c r="D20" s="89">
        <v>12.327306</v>
      </c>
      <c r="E20" s="89">
        <v>38.081831000000001</v>
      </c>
      <c r="F20" s="89">
        <v>35.531184000000003</v>
      </c>
      <c r="G20" s="90">
        <f t="shared" si="0"/>
        <v>7.1786152693363618</v>
      </c>
    </row>
    <row r="21" spans="1:7" ht="12.75" customHeight="1" x14ac:dyDescent="0.2">
      <c r="A21" s="56" t="s">
        <v>58</v>
      </c>
      <c r="B21" s="89">
        <v>10.944910999999999</v>
      </c>
      <c r="C21" s="89">
        <v>15.745025</v>
      </c>
      <c r="D21" s="89">
        <v>14.434725</v>
      </c>
      <c r="E21" s="89">
        <v>41.124661000000003</v>
      </c>
      <c r="F21" s="89">
        <v>32.015555999999997</v>
      </c>
      <c r="G21" s="90">
        <f t="shared" si="0"/>
        <v>28.452121837271875</v>
      </c>
    </row>
    <row r="22" spans="1:7" ht="12.75" customHeight="1" x14ac:dyDescent="0.2">
      <c r="A22" s="56" t="s">
        <v>59</v>
      </c>
      <c r="B22" s="89">
        <v>59.994458000000002</v>
      </c>
      <c r="C22" s="89">
        <v>62.389915999999999</v>
      </c>
      <c r="D22" s="89">
        <v>51.262009999999997</v>
      </c>
      <c r="E22" s="89">
        <v>173.64638400000001</v>
      </c>
      <c r="F22" s="89">
        <v>160.19682800000001</v>
      </c>
      <c r="G22" s="90">
        <f t="shared" si="0"/>
        <v>8.3956443881647829</v>
      </c>
    </row>
    <row r="23" spans="1:7" ht="12.75" customHeight="1" x14ac:dyDescent="0.2">
      <c r="A23" s="56" t="s">
        <v>60</v>
      </c>
      <c r="B23" s="89">
        <v>20.254449000000001</v>
      </c>
      <c r="C23" s="89">
        <v>25.869157999999999</v>
      </c>
      <c r="D23" s="89">
        <v>20.955414999999999</v>
      </c>
      <c r="E23" s="89">
        <v>67.079021999999995</v>
      </c>
      <c r="F23" s="89">
        <v>55.956021</v>
      </c>
      <c r="G23" s="90">
        <f t="shared" si="0"/>
        <v>19.878112848660194</v>
      </c>
    </row>
    <row r="24" spans="1:7" ht="12.75" customHeight="1" x14ac:dyDescent="0.2">
      <c r="A24" s="56" t="s">
        <v>61</v>
      </c>
      <c r="B24" s="89">
        <v>50.011648999999998</v>
      </c>
      <c r="C24" s="89">
        <v>47.257466000000001</v>
      </c>
      <c r="D24" s="89">
        <v>49.492370000000001</v>
      </c>
      <c r="E24" s="89">
        <v>146.76148499999999</v>
      </c>
      <c r="F24" s="89">
        <v>140.49587600000001</v>
      </c>
      <c r="G24" s="90">
        <f t="shared" si="0"/>
        <v>4.4596390857764163</v>
      </c>
    </row>
    <row r="25" spans="1:7" ht="12.75" customHeight="1" x14ac:dyDescent="0.2">
      <c r="A25" s="56" t="s">
        <v>71</v>
      </c>
      <c r="B25" s="89">
        <v>4.4336529999999996</v>
      </c>
      <c r="C25" s="89">
        <v>4.103415</v>
      </c>
      <c r="D25" s="89">
        <v>5.5608560000000002</v>
      </c>
      <c r="E25" s="89">
        <v>14.097924000000001</v>
      </c>
      <c r="F25" s="89">
        <v>10.897036999999999</v>
      </c>
      <c r="G25" s="90">
        <f t="shared" si="0"/>
        <v>29.37392063549018</v>
      </c>
    </row>
    <row r="26" spans="1:7" ht="12.75" customHeight="1" x14ac:dyDescent="0.2">
      <c r="A26" s="56" t="s">
        <v>72</v>
      </c>
      <c r="B26" s="89">
        <v>3.8599260000000002</v>
      </c>
      <c r="C26" s="89">
        <v>2.9475039999999999</v>
      </c>
      <c r="D26" s="89">
        <v>3.044921</v>
      </c>
      <c r="E26" s="89">
        <v>9.8523510000000005</v>
      </c>
      <c r="F26" s="89">
        <v>7.7401350000000004</v>
      </c>
      <c r="G26" s="90">
        <f t="shared" si="0"/>
        <v>27.289136429790943</v>
      </c>
    </row>
    <row r="27" spans="1:7" ht="12.75" customHeight="1" x14ac:dyDescent="0.2">
      <c r="A27" s="56" t="s">
        <v>73</v>
      </c>
      <c r="B27" s="89">
        <v>4.755312</v>
      </c>
      <c r="C27" s="89">
        <v>4.2015469999999997</v>
      </c>
      <c r="D27" s="89">
        <v>6.761247</v>
      </c>
      <c r="E27" s="89">
        <v>15.718106000000001</v>
      </c>
      <c r="F27" s="89">
        <v>10.595674000000001</v>
      </c>
      <c r="G27" s="90">
        <f t="shared" si="0"/>
        <v>48.344560242227146</v>
      </c>
    </row>
    <row r="28" spans="1:7" ht="12.75" customHeight="1" x14ac:dyDescent="0.2">
      <c r="A28" s="56" t="s">
        <v>64</v>
      </c>
      <c r="B28" s="89">
        <v>6.2062980000000003</v>
      </c>
      <c r="C28" s="89">
        <v>5.1394849999999996</v>
      </c>
      <c r="D28" s="89">
        <v>4.7033149999999999</v>
      </c>
      <c r="E28" s="89">
        <v>16.049098000000001</v>
      </c>
      <c r="F28" s="89">
        <v>12.904624999999999</v>
      </c>
      <c r="G28" s="90">
        <f t="shared" si="0"/>
        <v>24.36702345089455</v>
      </c>
    </row>
    <row r="29" spans="1:7" ht="12.75" customHeight="1" x14ac:dyDescent="0.2">
      <c r="A29" s="56" t="s">
        <v>65</v>
      </c>
      <c r="B29" s="89">
        <v>10.402837999999999</v>
      </c>
      <c r="C29" s="89">
        <v>7.2552490000000001</v>
      </c>
      <c r="D29" s="89">
        <v>9.2989510000000006</v>
      </c>
      <c r="E29" s="89">
        <v>26.957038000000001</v>
      </c>
      <c r="F29" s="89">
        <v>17.700959999999998</v>
      </c>
      <c r="G29" s="90">
        <f t="shared" si="0"/>
        <v>52.291389845522502</v>
      </c>
    </row>
    <row r="30" spans="1:7" ht="12.75" customHeight="1" x14ac:dyDescent="0.2">
      <c r="A30" s="56" t="s">
        <v>62</v>
      </c>
      <c r="B30" s="89">
        <v>0.54191699999999998</v>
      </c>
      <c r="C30" s="89">
        <v>0.38591999999999999</v>
      </c>
      <c r="D30" s="89">
        <v>0.43634499999999998</v>
      </c>
      <c r="E30" s="89">
        <v>1.364182</v>
      </c>
      <c r="F30" s="89">
        <v>2.5026929999999998</v>
      </c>
      <c r="G30" s="90">
        <f t="shared" si="0"/>
        <v>-45.491436624468122</v>
      </c>
    </row>
    <row r="31" spans="1:7" ht="12.75" customHeight="1" x14ac:dyDescent="0.2">
      <c r="A31" s="56" t="s">
        <v>63</v>
      </c>
      <c r="B31" s="89">
        <v>1.4084019999999999</v>
      </c>
      <c r="C31" s="89">
        <v>1.0296700000000001</v>
      </c>
      <c r="D31" s="89">
        <v>1.8365849999999999</v>
      </c>
      <c r="E31" s="89">
        <v>4.2746570000000004</v>
      </c>
      <c r="F31" s="89">
        <v>3.158601</v>
      </c>
      <c r="G31" s="90">
        <f t="shared" si="0"/>
        <v>35.333870913103652</v>
      </c>
    </row>
    <row r="32" spans="1:7" ht="12.75" customHeight="1" x14ac:dyDescent="0.2">
      <c r="A32" s="57" t="s">
        <v>66</v>
      </c>
      <c r="B32" s="104">
        <f>B10-B12</f>
        <v>459.01720099999989</v>
      </c>
      <c r="C32" s="104">
        <f>C10-C12</f>
        <v>448.12316499999974</v>
      </c>
      <c r="D32" s="104">
        <f>D10-D12</f>
        <v>481.6544879999999</v>
      </c>
      <c r="E32" s="104">
        <f>E10-E12</f>
        <v>1388.7948540000002</v>
      </c>
      <c r="F32" s="104">
        <f>F10-F12</f>
        <v>1485.6383380000004</v>
      </c>
      <c r="G32" s="105">
        <f t="shared" si="0"/>
        <v>-6.5186446474162096</v>
      </c>
    </row>
    <row r="33" spans="1:7" ht="12.75" customHeight="1" x14ac:dyDescent="0.2">
      <c r="A33" s="5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6" t="s">
        <v>67</v>
      </c>
      <c r="B34" s="89">
        <v>82.808175000000006</v>
      </c>
      <c r="C34" s="89">
        <v>91.244770000000003</v>
      </c>
      <c r="D34" s="89">
        <v>95.590575000000001</v>
      </c>
      <c r="E34" s="89">
        <v>269.64352000000002</v>
      </c>
      <c r="F34" s="89">
        <v>421.149271</v>
      </c>
      <c r="G34" s="90">
        <f t="shared" ref="G34:G43" si="1">IF(AND(F34&gt;0,E34&gt;0),(E34/F34%)-100,"x  ")</f>
        <v>-35.974359077069366</v>
      </c>
    </row>
    <row r="35" spans="1:7" ht="12.75" customHeight="1" x14ac:dyDescent="0.2">
      <c r="A35" s="56" t="s">
        <v>68</v>
      </c>
      <c r="B35" s="89">
        <v>148.475695</v>
      </c>
      <c r="C35" s="89">
        <v>139.484014</v>
      </c>
      <c r="D35" s="89">
        <v>142.832211</v>
      </c>
      <c r="E35" s="89">
        <v>430.79192</v>
      </c>
      <c r="F35" s="89">
        <v>444.53261300000003</v>
      </c>
      <c r="G35" s="90">
        <f t="shared" si="1"/>
        <v>-3.0910427262622591</v>
      </c>
    </row>
    <row r="36" spans="1:7" ht="12.75" customHeight="1" x14ac:dyDescent="0.2">
      <c r="A36" s="56" t="s">
        <v>69</v>
      </c>
      <c r="B36" s="89">
        <v>95.795490999999998</v>
      </c>
      <c r="C36" s="89">
        <v>83.403807999999998</v>
      </c>
      <c r="D36" s="89">
        <v>97.978143000000003</v>
      </c>
      <c r="E36" s="89">
        <v>277.17744199999999</v>
      </c>
      <c r="F36" s="89">
        <v>244.21184299999999</v>
      </c>
      <c r="G36" s="90">
        <f t="shared" si="1"/>
        <v>13.498771638196104</v>
      </c>
    </row>
    <row r="37" spans="1:7" ht="12.75" customHeight="1" x14ac:dyDescent="0.2">
      <c r="A37" s="56" t="s">
        <v>70</v>
      </c>
      <c r="B37" s="89">
        <v>53.525350000000003</v>
      </c>
      <c r="C37" s="89">
        <v>53.031897000000001</v>
      </c>
      <c r="D37" s="89">
        <v>46.993974999999999</v>
      </c>
      <c r="E37" s="89">
        <v>153.551222</v>
      </c>
      <c r="F37" s="89">
        <v>178.81366399999999</v>
      </c>
      <c r="G37" s="90">
        <f t="shared" si="1"/>
        <v>-14.127802895420785</v>
      </c>
    </row>
    <row r="38" spans="1:7" ht="12.75" customHeight="1" x14ac:dyDescent="0.2">
      <c r="A38" s="56" t="s">
        <v>74</v>
      </c>
      <c r="B38" s="89">
        <v>33.277945000000003</v>
      </c>
      <c r="C38" s="89">
        <v>31.406345999999999</v>
      </c>
      <c r="D38" s="89">
        <v>31.864930000000001</v>
      </c>
      <c r="E38" s="89">
        <v>96.549221000000003</v>
      </c>
      <c r="F38" s="89">
        <v>83.763739000000001</v>
      </c>
      <c r="G38" s="90">
        <f t="shared" si="1"/>
        <v>15.263743181282777</v>
      </c>
    </row>
    <row r="39" spans="1:7" ht="12.75" customHeight="1" x14ac:dyDescent="0.2">
      <c r="A39" s="56" t="s">
        <v>158</v>
      </c>
      <c r="B39" s="89">
        <v>4.7450109999999999</v>
      </c>
      <c r="C39" s="89">
        <v>4.6827620000000003</v>
      </c>
      <c r="D39" s="89">
        <v>17.696967000000001</v>
      </c>
      <c r="E39" s="89">
        <v>27.124739999999999</v>
      </c>
      <c r="F39" s="89">
        <v>8.8838419999999996</v>
      </c>
      <c r="G39" s="90">
        <f t="shared" si="1"/>
        <v>205.32668185679125</v>
      </c>
    </row>
    <row r="40" spans="1:7" ht="12.75" customHeight="1" x14ac:dyDescent="0.2">
      <c r="A40" s="56" t="s">
        <v>75</v>
      </c>
      <c r="B40" s="89">
        <v>23.765097000000001</v>
      </c>
      <c r="C40" s="89">
        <v>26.429836999999999</v>
      </c>
      <c r="D40" s="89">
        <v>24.661458</v>
      </c>
      <c r="E40" s="89">
        <v>74.856392</v>
      </c>
      <c r="F40" s="89">
        <v>60.093646999999997</v>
      </c>
      <c r="G40" s="90">
        <f t="shared" si="1"/>
        <v>24.566232433854452</v>
      </c>
    </row>
    <row r="41" spans="1:7" ht="12.75" customHeight="1" x14ac:dyDescent="0.2">
      <c r="A41" s="56" t="s">
        <v>76</v>
      </c>
      <c r="B41" s="89">
        <v>11.682872</v>
      </c>
      <c r="C41" s="89">
        <v>12.340699000000001</v>
      </c>
      <c r="D41" s="89">
        <v>20.004534</v>
      </c>
      <c r="E41" s="89">
        <v>44.028104999999996</v>
      </c>
      <c r="F41" s="89">
        <v>30.851251999999999</v>
      </c>
      <c r="G41" s="90">
        <f t="shared" si="1"/>
        <v>42.710918182510056</v>
      </c>
    </row>
    <row r="42" spans="1:7" ht="12.75" customHeight="1" x14ac:dyDescent="0.2">
      <c r="A42" s="56" t="s">
        <v>77</v>
      </c>
      <c r="B42" s="89">
        <v>4.9415649999999998</v>
      </c>
      <c r="C42" s="89">
        <v>6.0990320000000002</v>
      </c>
      <c r="D42" s="89">
        <v>4.031695</v>
      </c>
      <c r="E42" s="89">
        <v>15.072291999999999</v>
      </c>
      <c r="F42" s="89">
        <v>13.338467</v>
      </c>
      <c r="G42" s="90">
        <f t="shared" si="1"/>
        <v>12.998682682200297</v>
      </c>
    </row>
    <row r="43" spans="1:7" ht="12.75" customHeight="1" x14ac:dyDescent="0.2">
      <c r="A43" s="59" t="s">
        <v>78</v>
      </c>
      <c r="B43" s="89">
        <f>B8-B10</f>
        <v>111.669985</v>
      </c>
      <c r="C43" s="89">
        <f>C8-C10</f>
        <v>136.23935200000005</v>
      </c>
      <c r="D43" s="89">
        <f>D8-D10</f>
        <v>168.33629599999995</v>
      </c>
      <c r="E43" s="89">
        <f>E8-E10</f>
        <v>416.245633</v>
      </c>
      <c r="F43" s="89">
        <f>F8-F10</f>
        <v>788.82762199999979</v>
      </c>
      <c r="G43" s="90">
        <f t="shared" si="1"/>
        <v>-47.232371003357173</v>
      </c>
    </row>
    <row r="44" spans="1:7" ht="12.75" customHeight="1" x14ac:dyDescent="0.2">
      <c r="A44" s="57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7" t="s">
        <v>79</v>
      </c>
      <c r="B45" s="89">
        <v>14.611696999999999</v>
      </c>
      <c r="C45" s="89">
        <v>19.285366</v>
      </c>
      <c r="D45" s="89">
        <v>23.932524000000001</v>
      </c>
      <c r="E45" s="89">
        <v>57.829586999999997</v>
      </c>
      <c r="F45" s="89">
        <v>56.843898000000003</v>
      </c>
      <c r="G45" s="90">
        <f>IF(AND(F45&gt;0,E45&gt;0),(E45/F45%)-100,"x  ")</f>
        <v>1.7340278106895397</v>
      </c>
    </row>
    <row r="46" spans="1:7" ht="12.75" customHeight="1" x14ac:dyDescent="0.2">
      <c r="A46" s="57" t="s">
        <v>80</v>
      </c>
      <c r="B46" s="89">
        <v>21.330162999999999</v>
      </c>
      <c r="C46" s="89">
        <v>27.778421000000002</v>
      </c>
      <c r="D46" s="89">
        <v>30.492194000000001</v>
      </c>
      <c r="E46" s="89">
        <v>79.600778000000005</v>
      </c>
      <c r="F46" s="89">
        <v>492.63752499999998</v>
      </c>
      <c r="G46" s="90">
        <f>IF(AND(F46&gt;0,E46&gt;0),(E46/F46%)-100,"x  ")</f>
        <v>-83.841917442241126</v>
      </c>
    </row>
    <row r="47" spans="1:7" ht="12.75" customHeight="1" x14ac:dyDescent="0.2">
      <c r="A47" s="57" t="s">
        <v>81</v>
      </c>
      <c r="B47" s="89">
        <v>41.204946999999997</v>
      </c>
      <c r="C47" s="89">
        <v>38.626924000000002</v>
      </c>
      <c r="D47" s="89">
        <v>43.982982</v>
      </c>
      <c r="E47" s="89">
        <v>123.814853</v>
      </c>
      <c r="F47" s="89">
        <v>133.66087899999999</v>
      </c>
      <c r="G47" s="90">
        <f>IF(AND(F47&gt;0,E47&gt;0),(E47/F47%)-100,"x  ")</f>
        <v>-7.3664232000150065</v>
      </c>
    </row>
    <row r="48" spans="1:7" ht="12.75" customHeight="1" x14ac:dyDescent="0.2">
      <c r="A48" s="57" t="s">
        <v>82</v>
      </c>
      <c r="B48" s="89">
        <v>23.430845999999999</v>
      </c>
      <c r="C48" s="89">
        <v>38.708311999999999</v>
      </c>
      <c r="D48" s="89">
        <v>55.375875000000001</v>
      </c>
      <c r="E48" s="89">
        <v>117.515033</v>
      </c>
      <c r="F48" s="89">
        <v>62.348207000000002</v>
      </c>
      <c r="G48" s="90">
        <f>IF(AND(F48&gt;0,E48&gt;0),(E48/F48%)-100,"x  ")</f>
        <v>88.48181632552803</v>
      </c>
    </row>
    <row r="49" spans="1:7" ht="12.75" customHeight="1" x14ac:dyDescent="0.2">
      <c r="A49" s="58" t="s">
        <v>83</v>
      </c>
      <c r="B49" s="89">
        <v>35.607644000000001</v>
      </c>
      <c r="C49" s="89">
        <v>24.053103</v>
      </c>
      <c r="D49" s="89">
        <v>47.350948000000002</v>
      </c>
      <c r="E49" s="89">
        <v>107.011695</v>
      </c>
      <c r="F49" s="89">
        <v>500.48736700000001</v>
      </c>
      <c r="G49" s="90">
        <f>IF(AND(F49&gt;0,E49&gt;0),(E49/F49%)-100,"x  ")</f>
        <v>-78.618502272805614</v>
      </c>
    </row>
    <row r="50" spans="1:7" ht="12.75" customHeight="1" x14ac:dyDescent="0.2">
      <c r="A50" s="59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9" t="s">
        <v>84</v>
      </c>
      <c r="B51" s="89">
        <v>5.1233630000000003</v>
      </c>
      <c r="C51" s="89">
        <v>2.3687429999999998</v>
      </c>
      <c r="D51" s="89">
        <v>4.0132159999999999</v>
      </c>
      <c r="E51" s="89">
        <v>11.505322</v>
      </c>
      <c r="F51" s="89">
        <v>350.55582500000003</v>
      </c>
      <c r="G51" s="90">
        <f>IF(AND(F51&gt;0,E51&gt;0),(E51/F51%)-100,"x  ")</f>
        <v>-96.717977229446973</v>
      </c>
    </row>
    <row r="52" spans="1:7" ht="12.75" customHeight="1" x14ac:dyDescent="0.2">
      <c r="A52" s="59" t="s">
        <v>133</v>
      </c>
      <c r="B52" s="89">
        <v>1.3218989999999999</v>
      </c>
      <c r="C52" s="89">
        <v>1.594592</v>
      </c>
      <c r="D52" s="89">
        <v>1.919691</v>
      </c>
      <c r="E52" s="89">
        <v>4.836182</v>
      </c>
      <c r="F52" s="89">
        <v>22.800598999999998</v>
      </c>
      <c r="G52" s="90">
        <f>IF(AND(F52&gt;0,E52&gt;0),(E52/F52%)-100,"x  ")</f>
        <v>-78.789232686386882</v>
      </c>
    </row>
    <row r="53" spans="1:7" ht="12.75" customHeight="1" x14ac:dyDescent="0.2">
      <c r="A53" s="59" t="s">
        <v>85</v>
      </c>
      <c r="B53" s="89">
        <v>8.8562069999999995</v>
      </c>
      <c r="C53" s="89">
        <v>6.3938969999999999</v>
      </c>
      <c r="D53" s="89">
        <v>7.0558069999999997</v>
      </c>
      <c r="E53" s="89">
        <v>22.305910999999998</v>
      </c>
      <c r="F53" s="89">
        <v>45.097470999999999</v>
      </c>
      <c r="G53" s="90">
        <f>IF(AND(F53&gt;0,E53&gt;0),(E53/F53%)-100,"x  ")</f>
        <v>-50.538443718939362</v>
      </c>
    </row>
    <row r="54" spans="1:7" ht="12.75" customHeight="1" x14ac:dyDescent="0.2">
      <c r="A54" s="60" t="s">
        <v>86</v>
      </c>
      <c r="B54" s="89">
        <v>184.015962</v>
      </c>
      <c r="C54" s="89">
        <v>177.01151400000001</v>
      </c>
      <c r="D54" s="89">
        <v>169.104072</v>
      </c>
      <c r="E54" s="89">
        <v>530.13154799999995</v>
      </c>
      <c r="F54" s="89">
        <v>767.44979499999999</v>
      </c>
      <c r="G54" s="90">
        <f>IF(AND(F54&gt;0,E54&gt;0),(E54/F54%)-100,"x  ")</f>
        <v>-30.92296701962114</v>
      </c>
    </row>
    <row r="55" spans="1:7" ht="12.75" customHeight="1" x14ac:dyDescent="0.2">
      <c r="A55" s="53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9" t="s">
        <v>87</v>
      </c>
      <c r="B56" s="89">
        <v>155.50818100000001</v>
      </c>
      <c r="C56" s="89">
        <v>146.75985</v>
      </c>
      <c r="D56" s="89">
        <v>138.581368</v>
      </c>
      <c r="E56" s="89">
        <v>440.84939900000001</v>
      </c>
      <c r="F56" s="89">
        <v>467.312727</v>
      </c>
      <c r="G56" s="90">
        <f>IF(AND(F56&gt;0,E56&gt;0),(E56/F56%)-100,"x  ")</f>
        <v>-5.6628733760122998</v>
      </c>
    </row>
    <row r="57" spans="1:7" ht="12.75" customHeight="1" x14ac:dyDescent="0.2">
      <c r="A57" s="54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88</v>
      </c>
      <c r="B58" s="89">
        <v>129.85816800000001</v>
      </c>
      <c r="C58" s="89">
        <v>125.417523</v>
      </c>
      <c r="D58" s="89">
        <v>112.585204</v>
      </c>
      <c r="E58" s="89">
        <v>367.86089500000003</v>
      </c>
      <c r="F58" s="89">
        <v>410.870475</v>
      </c>
      <c r="G58" s="90">
        <f>IF(AND(F58&gt;0,E58&gt;0),(E58/F58%)-100,"x  ")</f>
        <v>-10.467916926861193</v>
      </c>
    </row>
    <row r="59" spans="1:7" ht="12.75" customHeight="1" x14ac:dyDescent="0.2">
      <c r="A59" s="54" t="s">
        <v>89</v>
      </c>
      <c r="B59" s="89">
        <v>15.219308</v>
      </c>
      <c r="C59" s="89">
        <v>13.317437</v>
      </c>
      <c r="D59" s="89">
        <v>17.385752</v>
      </c>
      <c r="E59" s="89">
        <v>45.922497</v>
      </c>
      <c r="F59" s="89">
        <v>34.746626999999997</v>
      </c>
      <c r="G59" s="90">
        <f>IF(AND(F59&gt;0,E59&gt;0),(E59/F59%)-100,"x  ")</f>
        <v>32.163898959170922</v>
      </c>
    </row>
    <row r="60" spans="1:7" ht="12.75" customHeight="1" x14ac:dyDescent="0.2">
      <c r="A60" s="53" t="s">
        <v>134</v>
      </c>
      <c r="B60" s="95">
        <v>24.924111</v>
      </c>
      <c r="C60" s="89">
        <v>25.917431000000001</v>
      </c>
      <c r="D60" s="89">
        <v>27.253388000000001</v>
      </c>
      <c r="E60" s="89">
        <v>78.094930000000005</v>
      </c>
      <c r="F60" s="89">
        <v>70.244716999999994</v>
      </c>
      <c r="G60" s="90">
        <f>IF(AND(F60&gt;0,E60&gt;0),(E60/F60%)-100,"x  ")</f>
        <v>11.175520858031234</v>
      </c>
    </row>
    <row r="61" spans="1:7" ht="12.75" customHeight="1" x14ac:dyDescent="0.2">
      <c r="A61" s="54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90</v>
      </c>
      <c r="B62" s="89">
        <v>12.540274</v>
      </c>
      <c r="C62" s="89">
        <v>15.76009</v>
      </c>
      <c r="D62" s="89">
        <v>13.929629</v>
      </c>
      <c r="E62" s="89">
        <v>42.229993</v>
      </c>
      <c r="F62" s="89">
        <v>34.540018000000003</v>
      </c>
      <c r="G62" s="90">
        <f>IF(AND(F62&gt;0,E62&gt;0),(E62/F62%)-100,"x  ")</f>
        <v>22.26395770841809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91</v>
      </c>
      <c r="B64" s="89">
        <v>236.60415399999999</v>
      </c>
      <c r="C64" s="89">
        <v>263.678337</v>
      </c>
      <c r="D64" s="89">
        <v>282.61202300000002</v>
      </c>
      <c r="E64" s="89">
        <v>782.89451399999996</v>
      </c>
      <c r="F64" s="89">
        <v>810.01222499999994</v>
      </c>
      <c r="G64" s="90">
        <f>IF(AND(F64&gt;0,E64&gt;0),(E64/F64%)-100,"x  ")</f>
        <v>-3.3478150283472701</v>
      </c>
    </row>
    <row r="65" spans="1:7" ht="12.75" customHeight="1" x14ac:dyDescent="0.2">
      <c r="A65" s="53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9" t="s">
        <v>92</v>
      </c>
      <c r="B66" s="89">
        <v>34.22439</v>
      </c>
      <c r="C66" s="89">
        <v>55.088999000000001</v>
      </c>
      <c r="D66" s="89">
        <v>55.274791</v>
      </c>
      <c r="E66" s="89">
        <v>144.58817999999999</v>
      </c>
      <c r="F66" s="89">
        <v>103.356104</v>
      </c>
      <c r="G66" s="90">
        <f t="shared" ref="G66:G71" si="2">IF(AND(F66&gt;0,E66&gt;0),(E66/F66%)-100,"x  ")</f>
        <v>39.893218111239946</v>
      </c>
    </row>
    <row r="67" spans="1:7" ht="12.75" customHeight="1" x14ac:dyDescent="0.2">
      <c r="A67" s="59" t="s">
        <v>185</v>
      </c>
      <c r="B67" s="89">
        <v>99.158649999999994</v>
      </c>
      <c r="C67" s="89">
        <v>82.155214999999998</v>
      </c>
      <c r="D67" s="89">
        <v>94.670303000000004</v>
      </c>
      <c r="E67" s="89">
        <v>275.98416800000001</v>
      </c>
      <c r="F67" s="89">
        <v>286.35932400000002</v>
      </c>
      <c r="G67" s="90">
        <f t="shared" si="2"/>
        <v>-3.6231249100168981</v>
      </c>
    </row>
    <row r="68" spans="1:7" ht="12.75" customHeight="1" x14ac:dyDescent="0.2">
      <c r="A68" s="59" t="s">
        <v>93</v>
      </c>
      <c r="B68" s="89">
        <v>19.974574</v>
      </c>
      <c r="C68" s="89">
        <v>14.043881000000001</v>
      </c>
      <c r="D68" s="89">
        <v>26.310252999999999</v>
      </c>
      <c r="E68" s="89">
        <v>60.328707999999999</v>
      </c>
      <c r="F68" s="89">
        <v>73.580178000000004</v>
      </c>
      <c r="G68" s="90">
        <f t="shared" si="2"/>
        <v>-18.009565021710074</v>
      </c>
    </row>
    <row r="69" spans="1:7" ht="12.75" customHeight="1" x14ac:dyDescent="0.2">
      <c r="A69" s="59" t="s">
        <v>94</v>
      </c>
      <c r="B69" s="89">
        <v>16.128955999999999</v>
      </c>
      <c r="C69" s="89">
        <v>16.531157</v>
      </c>
      <c r="D69" s="89">
        <v>20.785508</v>
      </c>
      <c r="E69" s="89">
        <v>53.445621000000003</v>
      </c>
      <c r="F69" s="89">
        <v>58.728167999999997</v>
      </c>
      <c r="G69" s="90">
        <f t="shared" si="2"/>
        <v>-8.9949119475342627</v>
      </c>
    </row>
    <row r="70" spans="1:7" ht="12.75" customHeight="1" x14ac:dyDescent="0.2">
      <c r="A70" s="61" t="s">
        <v>135</v>
      </c>
      <c r="B70" s="89">
        <v>13.022888</v>
      </c>
      <c r="C70" s="89">
        <v>27.831159</v>
      </c>
      <c r="D70" s="89">
        <v>19.071767999999999</v>
      </c>
      <c r="E70" s="89">
        <v>59.925815</v>
      </c>
      <c r="F70" s="89">
        <v>65.661434999999997</v>
      </c>
      <c r="G70" s="90">
        <f t="shared" si="2"/>
        <v>-8.73514262976434</v>
      </c>
    </row>
    <row r="71" spans="1:7" ht="12.75" customHeight="1" x14ac:dyDescent="0.2">
      <c r="A71" s="62" t="s">
        <v>95</v>
      </c>
      <c r="B71" s="89">
        <v>28.700644</v>
      </c>
      <c r="C71" s="89">
        <v>12.838938000000001</v>
      </c>
      <c r="D71" s="89">
        <v>14.11575</v>
      </c>
      <c r="E71" s="89">
        <v>55.655332000000001</v>
      </c>
      <c r="F71" s="89">
        <v>29.501470999999999</v>
      </c>
      <c r="G71" s="90">
        <f t="shared" si="2"/>
        <v>88.652735316147442</v>
      </c>
    </row>
    <row r="72" spans="1:7" ht="12.75" customHeight="1" x14ac:dyDescent="0.2">
      <c r="A72" s="63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3" t="s">
        <v>116</v>
      </c>
      <c r="B73" s="89">
        <v>9.3174460000000003</v>
      </c>
      <c r="C73" s="89">
        <v>11.203303</v>
      </c>
      <c r="D73" s="89">
        <v>11.451648</v>
      </c>
      <c r="E73" s="89">
        <v>31.972397000000001</v>
      </c>
      <c r="F73" s="89">
        <v>24.925322000000001</v>
      </c>
      <c r="G73" s="90">
        <f>IF(AND(F73&gt;0,E73&gt;0),(E73/F73%)-100,"x  ")</f>
        <v>28.272754109254834</v>
      </c>
    </row>
    <row r="74" spans="1:7" ht="24" x14ac:dyDescent="0.2">
      <c r="A74" s="64" t="s">
        <v>111</v>
      </c>
      <c r="B74" s="89">
        <v>8.6123170000000009</v>
      </c>
      <c r="C74" s="89">
        <v>10.001208</v>
      </c>
      <c r="D74" s="89">
        <v>9.1011609999999994</v>
      </c>
      <c r="E74" s="89">
        <v>27.714686</v>
      </c>
      <c r="F74" s="89">
        <v>6.7445959999999996</v>
      </c>
      <c r="G74" s="90">
        <f>IF(AND(F74&gt;0,E74&gt;0),(E74/F74%)-100,"x  ")</f>
        <v>310.91691778128745</v>
      </c>
    </row>
    <row r="75" spans="1:7" x14ac:dyDescent="0.2">
      <c r="A75" s="65" t="s">
        <v>46</v>
      </c>
      <c r="B75" s="96">
        <v>1768.255341</v>
      </c>
      <c r="C75" s="92">
        <v>1764.7343020000001</v>
      </c>
      <c r="D75" s="92">
        <v>1835.8551219999999</v>
      </c>
      <c r="E75" s="92">
        <v>5368.8447649999998</v>
      </c>
      <c r="F75" s="92">
        <v>6064.7996249999997</v>
      </c>
      <c r="G75" s="93">
        <f>IF(AND(F75&gt;0,E75&gt;0),(E75/F75%)-100,"x  ")</f>
        <v>-11.47531498206753</v>
      </c>
    </row>
    <row r="77" spans="1:7" x14ac:dyDescent="0.2">
      <c r="A77" s="35" t="s">
        <v>159</v>
      </c>
    </row>
    <row r="78" spans="1:7" x14ac:dyDescent="0.2">
      <c r="A78" s="34" t="s">
        <v>118</v>
      </c>
      <c r="B78" s="34"/>
      <c r="C78" s="34"/>
      <c r="D78" s="34"/>
      <c r="E78" s="34"/>
      <c r="F78" s="34"/>
      <c r="G78" s="34"/>
    </row>
    <row r="79" spans="1:7" x14ac:dyDescent="0.2">
      <c r="A79" s="118" t="s">
        <v>119</v>
      </c>
      <c r="B79" s="118"/>
      <c r="C79" s="118"/>
      <c r="D79" s="118"/>
      <c r="E79" s="118"/>
      <c r="F79" s="118"/>
      <c r="G79" s="118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1/18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9" t="s">
        <v>165</v>
      </c>
      <c r="B2" s="119"/>
      <c r="C2" s="119"/>
      <c r="D2" s="119"/>
      <c r="E2" s="119"/>
      <c r="F2" s="119"/>
      <c r="G2" s="119"/>
    </row>
    <row r="3" spans="1:7" x14ac:dyDescent="0.2">
      <c r="A3" s="119" t="s">
        <v>174</v>
      </c>
      <c r="B3" s="119"/>
      <c r="C3" s="119"/>
      <c r="D3" s="119"/>
      <c r="E3" s="119"/>
      <c r="F3" s="119"/>
      <c r="G3" s="119"/>
    </row>
    <row r="28" spans="1:7" x14ac:dyDescent="0.2">
      <c r="A28" s="119"/>
      <c r="B28" s="119"/>
      <c r="C28" s="119"/>
      <c r="D28" s="119"/>
      <c r="E28" s="119"/>
      <c r="F28" s="119"/>
      <c r="G28" s="119"/>
    </row>
    <row r="29" spans="1:7" x14ac:dyDescent="0.2">
      <c r="A29" s="138" t="s">
        <v>175</v>
      </c>
      <c r="B29" s="138"/>
      <c r="C29" s="138"/>
      <c r="D29" s="138"/>
      <c r="E29" s="138"/>
      <c r="F29" s="138"/>
      <c r="G29" s="138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B40" sqref="B40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8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96</v>
      </c>
      <c r="B3" s="142" t="s">
        <v>97</v>
      </c>
      <c r="C3" s="143"/>
      <c r="D3" s="144"/>
      <c r="E3" s="144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5" t="s">
        <v>176</v>
      </c>
      <c r="C4" s="146"/>
      <c r="D4" s="147"/>
      <c r="E4" s="14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8"/>
      <c r="D5" s="144"/>
      <c r="E5" s="14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9"/>
      <c r="C6" s="144"/>
      <c r="D6" s="144"/>
      <c r="E6" s="14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5341.1413130000001</v>
      </c>
      <c r="C9" s="98"/>
      <c r="D9" s="97">
        <v>6064.7996249999997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2018</v>
      </c>
      <c r="C10" s="20">
        <v>2018</v>
      </c>
      <c r="D10" s="12">
        <v>2017</v>
      </c>
      <c r="E10" s="12">
        <v>2017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55</v>
      </c>
      <c r="B11" s="82">
        <v>493.64526899999998</v>
      </c>
      <c r="C11" s="83">
        <f t="shared" ref="C11:C25" si="0">IF(B$8&gt;0,B11/B$8*100,0)</f>
        <v>0</v>
      </c>
      <c r="D11" s="84">
        <v>247.290795</v>
      </c>
      <c r="E11" s="83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2">
        <v>430.79192</v>
      </c>
      <c r="C12" s="85">
        <f t="shared" si="0"/>
        <v>0</v>
      </c>
      <c r="D12" s="84">
        <v>444.53261300000003</v>
      </c>
      <c r="E12" s="83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2">
        <v>385.24255399999998</v>
      </c>
      <c r="C13" s="85">
        <f t="shared" si="0"/>
        <v>0</v>
      </c>
      <c r="D13" s="84">
        <v>328.73221000000001</v>
      </c>
      <c r="E13" s="83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82">
        <v>367.86089500000003</v>
      </c>
      <c r="C14" s="85">
        <f t="shared" si="0"/>
        <v>0</v>
      </c>
      <c r="D14" s="84">
        <v>410.870475</v>
      </c>
      <c r="E14" s="83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178</v>
      </c>
      <c r="B15" s="82">
        <v>307.57352700000001</v>
      </c>
      <c r="C15" s="85">
        <f t="shared" si="0"/>
        <v>0</v>
      </c>
      <c r="D15" s="84">
        <v>315.09259700000001</v>
      </c>
      <c r="E15" s="83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69</v>
      </c>
      <c r="B16" s="82">
        <v>277.17744199999999</v>
      </c>
      <c r="C16" s="85">
        <f t="shared" si="0"/>
        <v>0</v>
      </c>
      <c r="D16" s="84">
        <v>244.21184299999999</v>
      </c>
      <c r="E16" s="83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52</v>
      </c>
      <c r="B17" s="82">
        <v>272.92234400000001</v>
      </c>
      <c r="C17" s="85">
        <f t="shared" si="0"/>
        <v>0</v>
      </c>
      <c r="D17" s="84">
        <v>255.30232899999999</v>
      </c>
      <c r="E17" s="83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179</v>
      </c>
      <c r="B18" s="82">
        <v>269.64352000000002</v>
      </c>
      <c r="C18" s="85">
        <f t="shared" si="0"/>
        <v>0</v>
      </c>
      <c r="D18" s="84">
        <v>421.149271</v>
      </c>
      <c r="E18" s="83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2">
        <v>256.99949800000002</v>
      </c>
      <c r="C19" s="85">
        <f t="shared" si="0"/>
        <v>0</v>
      </c>
      <c r="D19" s="84">
        <v>255.585375</v>
      </c>
      <c r="E19" s="83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2">
        <v>173.64638400000001</v>
      </c>
      <c r="C20" s="85">
        <f t="shared" si="0"/>
        <v>0</v>
      </c>
      <c r="D20" s="84">
        <v>160.19682800000001</v>
      </c>
      <c r="E20" s="83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2">
        <v>153.551222</v>
      </c>
      <c r="C21" s="85">
        <f t="shared" si="0"/>
        <v>0</v>
      </c>
      <c r="D21" s="84">
        <v>178.81366399999999</v>
      </c>
      <c r="E21" s="83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61</v>
      </c>
      <c r="B22" s="82">
        <v>146.76148499999999</v>
      </c>
      <c r="C22" s="85">
        <f t="shared" si="0"/>
        <v>0</v>
      </c>
      <c r="D22" s="84">
        <v>140.49587600000001</v>
      </c>
      <c r="E22" s="83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2">
        <v>123.814853</v>
      </c>
      <c r="C23" s="85">
        <f t="shared" si="0"/>
        <v>0</v>
      </c>
      <c r="D23" s="84">
        <v>133.66087899999999</v>
      </c>
      <c r="E23" s="83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2">
        <v>117.515033</v>
      </c>
      <c r="C24" s="85">
        <f t="shared" si="0"/>
        <v>0</v>
      </c>
      <c r="D24" s="84">
        <v>62.348207000000002</v>
      </c>
      <c r="E24" s="83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181</v>
      </c>
      <c r="B25" s="82">
        <v>96.549221000000003</v>
      </c>
      <c r="C25" s="85">
        <f t="shared" si="0"/>
        <v>0</v>
      </c>
      <c r="D25" s="84">
        <v>83.763739000000001</v>
      </c>
      <c r="E25" s="83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2">
        <f>B9-(SUM(B11:B25))</f>
        <v>1467.4461459999993</v>
      </c>
      <c r="C27" s="85">
        <f>IF(B$8&gt;0,B27/B$8*100,0)</f>
        <v>0</v>
      </c>
      <c r="D27" s="84">
        <f>D9-(SUM(D11:D25))</f>
        <v>2382.7529239999994</v>
      </c>
      <c r="E27" s="83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8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7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2018</v>
      </c>
      <c r="C36" s="6">
        <v>2017</v>
      </c>
      <c r="D36" s="6">
        <v>2016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39" si="2">IF(F37=0,"",F37)</f>
        <v>1768.255341</v>
      </c>
      <c r="C37" s="100">
        <v>1991.964453</v>
      </c>
      <c r="D37" s="100">
        <v>1418.0812080000001</v>
      </c>
      <c r="E37" s="28"/>
      <c r="F37" s="101">
        <v>1768.255341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1764.7343020000001</v>
      </c>
      <c r="C38" s="100">
        <v>1895.5879090000001</v>
      </c>
      <c r="D38" s="100">
        <v>1514.210808</v>
      </c>
      <c r="E38" s="12"/>
      <c r="F38" s="101">
        <v>1764.7343020000001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1835.8551219999999</v>
      </c>
      <c r="C39" s="100">
        <v>2177.2472630000002</v>
      </c>
      <c r="D39" s="100">
        <v>2232.9373700000001</v>
      </c>
      <c r="E39" s="12"/>
      <c r="F39" s="101">
        <v>1835.8551219999999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/>
      <c r="C40" s="100">
        <v>2175.4245169999999</v>
      </c>
      <c r="D40" s="100">
        <v>1728.6237430000001</v>
      </c>
      <c r="E40" s="12"/>
      <c r="F40" s="101">
        <v>0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/>
      <c r="C41" s="100">
        <v>1654.6371859999999</v>
      </c>
      <c r="D41" s="100">
        <v>1715.398254</v>
      </c>
      <c r="E41" s="12"/>
      <c r="F41" s="101">
        <v>0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/>
      <c r="C42" s="100">
        <v>1707.9411520000001</v>
      </c>
      <c r="D42" s="100">
        <v>1632.8033640000001</v>
      </c>
      <c r="E42" s="20"/>
      <c r="F42" s="101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1844.04168</v>
      </c>
      <c r="D43" s="100">
        <v>1496.062113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1592.7177099999999</v>
      </c>
      <c r="D44" s="100">
        <v>1605.5199950000001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1632.184524</v>
      </c>
      <c r="D45" s="100">
        <v>1598.3547149999999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1870.8495419999999</v>
      </c>
      <c r="D46" s="100">
        <v>1574.6168970000001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1798.6734670000001</v>
      </c>
      <c r="D47" s="100">
        <v>1784.5031650000001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1658.2605229999999</v>
      </c>
      <c r="D48" s="100">
        <v>1805.16911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2019-08-21T12:03:22Z</dcterms:modified>
  <cp:category>LIS-Bericht</cp:category>
</cp:coreProperties>
</file>