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T2_1!$4:$6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E26" i="9" l="1"/>
  <c r="D26" i="9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0" i="10"/>
  <c r="G69" i="10"/>
  <c r="G68" i="10"/>
  <c r="G67" i="10"/>
  <c r="G66" i="10"/>
  <c r="G64" i="10"/>
  <c r="G62" i="10"/>
  <c r="G60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G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12" i="10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<sst xmlns="http://schemas.openxmlformats.org/spreadsheetml/2006/main" count="240" uniqueCount="189">
  <si>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</si>
  <si>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</si>
  <si>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</si>
  <si>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</si>
  <si>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</si>
  <si>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</si>
  <si>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</si>
  <si>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</si>
  <si>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</si>
  <si>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</si>
  <si>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</si>
  <si>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</si>
  <si>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</si>
  <si>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</si>
  <si>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</si>
  <si>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</si>
  <si>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</si>
  <si>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</si>
  <si>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</si>
  <si>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</si>
  <si>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</si>
  <si>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</si>
  <si>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</si>
  <si>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</si>
  <si>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</si>
  <si>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</si>
  <si>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</si>
  <si>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</si>
  <si>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</si>
  <si>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</si>
  <si>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</si>
  <si>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</si>
  <si>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</si>
  <si>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</si>
  <si>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</si>
  <si>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</si>
  <si>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</si>
  <si>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</si>
  <si>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</si>
  <si>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</si>
  <si>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</si>
  <si>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</si>
  <si>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</si>
  <si>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</si>
  <si>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</si>
  <si>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</si>
  <si>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</si>
  <si>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</si>
  <si>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</si>
  <si>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</si>
  <si>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</si>
  <si>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</si>
  <si>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</si>
  <si>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</si>
  <si>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</si>
  <si>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</si>
  <si>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</si>
  <si>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</si>
  <si>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</si>
  <si>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</si>
  <si>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</si>
  <si>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</si>
  <si>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</si>
  <si>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</si>
  <si>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</si>
  <si>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</si>
  <si>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</si>
  <si>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</si>
  <si>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</si>
  <si>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</si>
  <si>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</si>
  <si>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</si>
  <si>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</si>
  <si>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</si>
  <si>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</si>
  <si>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</si>
  <si>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</si>
  <si>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</si>
  <si>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</si>
  <si>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</si>
  <si>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</si>
  <si>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</si>
  <si>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</si>
  <si>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</si>
  <si>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</si>
  <si>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</si>
  <si>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</si>
  <si>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</si>
  <si>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</si>
  <si>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</si>
  <si>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</si>
  <si>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</si>
  <si>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</si>
  <si>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</si>
  <si>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</si>
  <si>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</si>
  <si>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</si>
  <si>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</si>
  <si>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</si>
  <si>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</si>
  <si>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</si>
  <si>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</si>
  <si>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</si>
  <si>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</si>
  <si>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</si>
  <si>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</si>
  <si>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</si>
  <si>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</si>
  <si>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</si>
  <si>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</si>
  <si>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</si>
  <si>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</si>
  <si>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</si>
  <si>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</si>
  <si>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</si>
  <si>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</si>
  <si>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</si>
  <si>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</si>
  <si>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</si>
  <si>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</si>
  <si>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</si>
  <si>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</si>
  <si>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</si>
  <si>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</si>
  <si>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</si>
  <si>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</si>
  <si>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</si>
  <si>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</si>
  <si>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</si>
  <si>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</si>
  <si>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</si>
  <si>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</si>
  <si>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</si>
  <si>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</si>
  <si>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</si>
  <si>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</si>
  <si>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</si>
  <si>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</si>
  <si>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</si>
  <si>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</si>
  <si>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</si>
  <si>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</si>
  <si>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</si>
  <si>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</si>
  <si>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</si>
  <si>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</si>
  <si>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</si>
  <si>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</si>
  <si>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</si>
  <si>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</si>
  <si>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</si>
  <si>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</si>
  <si>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</si>
  <si>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</si>
  <si>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</si>
  <si>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</si>
  <si>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</si>
  <si>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</si>
  <si>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</si>
  <si>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</si>
  <si>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</si>
  <si>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</si>
  <si>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</si>
  <si>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</si>
  <si>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</si>
  <si>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</si>
  <si>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</si>
  <si>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</si>
  <si>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Kennziffer: G III 1 - vj 2/19 HH</t>
  </si>
  <si>
    <t>2. Quartal 2019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</si>
  <si>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</si>
  <si>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</si>
  <si>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2019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</si>
  <si>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</si>
  <si>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</si>
  <si>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</si>
  <si>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</si>
  <si>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2017 bis 2019 im Monatsvergleich</t>
  </si>
  <si>
    <t>Januar - Juni 2019</t>
  </si>
  <si>
    <t>Frankreich</t>
  </si>
  <si>
    <t>China, Volksrepublik</t>
  </si>
  <si>
    <t>Vereinigt.Königreich</t>
  </si>
  <si>
    <t>Verein.Staaten (USA)</t>
  </si>
  <si>
    <t>Verein.Arabische Em.</t>
  </si>
  <si>
    <t>Indien</t>
  </si>
  <si>
    <t>Vietnam</t>
  </si>
  <si>
    <t xml:space="preserve">2. Ausfuhr des Landes Hamburg im monatlichen Jahresvergleich in 2017 bis 2019 </t>
  </si>
  <si>
    <t xml:space="preserve">x  </t>
  </si>
  <si>
    <t>Herausgegeben am: 11.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</si>
</sst>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6" fontId="17" fillId="0" borderId="0" xfId="0" applyNumberFormat="1" applyFont="1"/>
    <xf numFmtId="167" fontId="17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167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6" fontId="30" fillId="0" borderId="5" xfId="0" applyNumberFormat="1" applyFont="1" applyBorder="1"/>
    <xf numFmtId="166" fontId="30" fillId="0" borderId="4" xfId="0" applyNumberFormat="1" applyFont="1" applyBorder="1"/>
    <xf numFmtId="167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167" fontId="17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Spanien</c:v>
                </c:pt>
                <c:pt idx="7">
                  <c:v>Indien</c:v>
                </c:pt>
                <c:pt idx="8">
                  <c:v>Vietnam</c:v>
                </c:pt>
                <c:pt idx="9">
                  <c:v>Polen</c:v>
                </c:pt>
                <c:pt idx="10">
                  <c:v>Türkei</c:v>
                </c:pt>
                <c:pt idx="11">
                  <c:v>Ungarn</c:v>
                </c:pt>
                <c:pt idx="12">
                  <c:v>Schweiz</c:v>
                </c:pt>
                <c:pt idx="13">
                  <c:v>Belgien</c:v>
                </c:pt>
                <c:pt idx="14">
                  <c:v>Österreich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4791.9210329999996</c:v>
                </c:pt>
                <c:pt idx="1">
                  <c:v>2741.0607369999998</c:v>
                </c:pt>
                <c:pt idx="2">
                  <c:v>1721.533608</c:v>
                </c:pt>
                <c:pt idx="3">
                  <c:v>1466.714111</c:v>
                </c:pt>
                <c:pt idx="4">
                  <c:v>798.98841500000003</c:v>
                </c:pt>
                <c:pt idx="5">
                  <c:v>778.81852200000003</c:v>
                </c:pt>
                <c:pt idx="6">
                  <c:v>775.203577</c:v>
                </c:pt>
                <c:pt idx="7">
                  <c:v>655.02048300000001</c:v>
                </c:pt>
                <c:pt idx="8">
                  <c:v>633.65834500000005</c:v>
                </c:pt>
                <c:pt idx="9">
                  <c:v>629.65128000000004</c:v>
                </c:pt>
                <c:pt idx="10">
                  <c:v>599.177638</c:v>
                </c:pt>
                <c:pt idx="11">
                  <c:v>591.70965899999999</c:v>
                </c:pt>
                <c:pt idx="12">
                  <c:v>532.20406500000001</c:v>
                </c:pt>
                <c:pt idx="13">
                  <c:v>526.72341400000005</c:v>
                </c:pt>
                <c:pt idx="14">
                  <c:v>474.94424199999997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Spanien</c:v>
                </c:pt>
                <c:pt idx="7">
                  <c:v>Indien</c:v>
                </c:pt>
                <c:pt idx="8">
                  <c:v>Vietnam</c:v>
                </c:pt>
                <c:pt idx="9">
                  <c:v>Polen</c:v>
                </c:pt>
                <c:pt idx="10">
                  <c:v>Türkei</c:v>
                </c:pt>
                <c:pt idx="11">
                  <c:v>Ungarn</c:v>
                </c:pt>
                <c:pt idx="12">
                  <c:v>Schweiz</c:v>
                </c:pt>
                <c:pt idx="13">
                  <c:v>Belgien</c:v>
                </c:pt>
                <c:pt idx="14">
                  <c:v>Österreich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4708.5058319999998</c:v>
                </c:pt>
                <c:pt idx="1">
                  <c:v>1935.6026320000001</c:v>
                </c:pt>
                <c:pt idx="2">
                  <c:v>1777.643307</c:v>
                </c:pt>
                <c:pt idx="3">
                  <c:v>1890.1603809999999</c:v>
                </c:pt>
                <c:pt idx="4">
                  <c:v>619.02714400000002</c:v>
                </c:pt>
                <c:pt idx="5">
                  <c:v>1061.757247</c:v>
                </c:pt>
                <c:pt idx="6">
                  <c:v>287.29297800000001</c:v>
                </c:pt>
                <c:pt idx="7">
                  <c:v>308.05917399999998</c:v>
                </c:pt>
                <c:pt idx="8">
                  <c:v>215.69180499999999</c:v>
                </c:pt>
                <c:pt idx="9">
                  <c:v>643.46772899999996</c:v>
                </c:pt>
                <c:pt idx="10">
                  <c:v>256.49592899999999</c:v>
                </c:pt>
                <c:pt idx="11">
                  <c:v>863.26583400000004</c:v>
                </c:pt>
                <c:pt idx="12">
                  <c:v>247.20586700000001</c:v>
                </c:pt>
                <c:pt idx="13">
                  <c:v>402.98356699999999</c:v>
                </c:pt>
                <c:pt idx="14">
                  <c:v>341.99647800000002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869440"/>
        <c:axId val="117150848"/>
      </c:barChart>
      <c:catAx>
        <c:axId val="1258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7150848"/>
        <c:crosses val="autoZero"/>
        <c:auto val="1"/>
        <c:lblAlgn val="ctr"/>
        <c:lblOffset val="100"/>
        <c:noMultiLvlLbl val="0"/>
      </c:catAx>
      <c:valAx>
        <c:axId val="11715084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2586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3333.9404359999999</c:v>
                </c:pt>
                <c:pt idx="1">
                  <c:v>4030.1601409999998</c:v>
                </c:pt>
                <c:pt idx="2">
                  <c:v>4218.6768689999999</c:v>
                </c:pt>
                <c:pt idx="3">
                  <c:v>4405.2665269999998</c:v>
                </c:pt>
                <c:pt idx="4">
                  <c:v>4316.5004509999999</c:v>
                </c:pt>
                <c:pt idx="5">
                  <c:v>3921.710517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3420.6150590000002</c:v>
                </c:pt>
                <c:pt idx="1">
                  <c:v>2698.8891789999998</c:v>
                </c:pt>
                <c:pt idx="2">
                  <c:v>4160.6015369999996</c:v>
                </c:pt>
                <c:pt idx="3">
                  <c:v>4244.7491710000004</c:v>
                </c:pt>
                <c:pt idx="4">
                  <c:v>3848.811044</c:v>
                </c:pt>
                <c:pt idx="5">
                  <c:v>4989.1093570000003</c:v>
                </c:pt>
                <c:pt idx="6">
                  <c:v>4272.8529129999997</c:v>
                </c:pt>
                <c:pt idx="7">
                  <c:v>3514.4033679999998</c:v>
                </c:pt>
                <c:pt idx="8">
                  <c:v>4680.6319169999997</c:v>
                </c:pt>
                <c:pt idx="9">
                  <c:v>3835.3413070000001</c:v>
                </c:pt>
                <c:pt idx="10">
                  <c:v>5293.5728060000001</c:v>
                </c:pt>
                <c:pt idx="11">
                  <c:v>5687.2735949999997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21632"/>
        <c:axId val="117256576"/>
      </c:lineChart>
      <c:catAx>
        <c:axId val="1172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7256576"/>
        <c:crosses val="autoZero"/>
        <c:auto val="1"/>
        <c:lblAlgn val="ctr"/>
        <c:lblOffset val="100"/>
        <c:noMultiLvlLbl val="0"/>
      </c:catAx>
      <c:valAx>
        <c:axId val="1172565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722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129</v>
      </c>
    </row>
    <row r="4" spans="1:7" ht="20.25" x14ac:dyDescent="0.3">
      <c r="A4" s="30" t="s">
        <v>130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152</v>
      </c>
    </row>
    <row r="16" spans="1:7" ht="15" x14ac:dyDescent="0.2">
      <c r="G16" s="54" t="s">
        <v>168</v>
      </c>
    </row>
    <row r="17" spans="1:7" x14ac:dyDescent="0.2">
      <c r="G17" s="56"/>
    </row>
    <row r="18" spans="1:7" ht="37.5" x14ac:dyDescent="0.5">
      <c r="G18" s="31" t="s">
        <v>131</v>
      </c>
    </row>
    <row r="19" spans="1:7" ht="37.5" x14ac:dyDescent="0.5">
      <c r="G19" s="81" t="s">
        <v>169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188</v>
      </c>
    </row>
    <row r="22" spans="1:7" ht="20.25" customHeight="1" x14ac:dyDescent="0.25">
      <c r="A22" s="101"/>
      <c r="B22" s="101"/>
      <c r="C22" s="101"/>
      <c r="D22" s="101"/>
      <c r="E22" s="101"/>
      <c r="F22" s="101"/>
      <c r="G22" s="10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x14ac:dyDescent="0.2"/>
    <row r="2" spans="1:7" s="43" customFormat="1" ht="15.75" x14ac:dyDescent="0.25">
      <c r="A2" s="102" t="s">
        <v>0</v>
      </c>
      <c r="B2" s="102"/>
      <c r="C2" s="102"/>
      <c r="D2" s="102"/>
      <c r="E2" s="102"/>
      <c r="F2" s="102"/>
      <c r="G2" s="102"/>
    </row>
    <row r="3" spans="1:7" s="43" customFormat="1" x14ac:dyDescent="0.2"/>
    <row r="4" spans="1:7" s="43" customFormat="1" ht="15.75" x14ac:dyDescent="0.25">
      <c r="A4" s="103" t="s">
        <v>1</v>
      </c>
      <c r="B4" s="104"/>
      <c r="C4" s="104"/>
      <c r="D4" s="104"/>
      <c r="E4" s="104"/>
      <c r="F4" s="104"/>
      <c r="G4" s="104"/>
    </row>
    <row r="5" spans="1:7" s="43" customFormat="1" x14ac:dyDescent="0.2">
      <c r="A5" s="105"/>
      <c r="B5" s="105"/>
      <c r="C5" s="105"/>
      <c r="D5" s="105"/>
      <c r="E5" s="105"/>
      <c r="F5" s="105"/>
      <c r="G5" s="105"/>
    </row>
    <row r="6" spans="1:7" s="43" customFormat="1" x14ac:dyDescent="0.2">
      <c r="A6" s="70" t="s">
        <v>146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06" t="s">
        <v>133</v>
      </c>
      <c r="B8" s="107"/>
      <c r="C8" s="107"/>
      <c r="D8" s="107"/>
      <c r="E8" s="107"/>
      <c r="F8" s="107"/>
      <c r="G8" s="107"/>
    </row>
    <row r="9" spans="1:7" s="43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43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06" t="s">
        <v>135</v>
      </c>
      <c r="B15" s="107"/>
      <c r="C15" s="107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10" t="s">
        <v>155</v>
      </c>
      <c r="B17" s="107"/>
      <c r="C17" s="107"/>
      <c r="D17" s="73"/>
      <c r="E17" s="73"/>
      <c r="F17" s="73"/>
      <c r="G17" s="73"/>
    </row>
    <row r="18" spans="1:7" s="43" customFormat="1" ht="12.75" customHeight="1" x14ac:dyDescent="0.2">
      <c r="A18" s="73" t="s">
        <v>139</v>
      </c>
      <c r="B18" s="111" t="s">
        <v>162</v>
      </c>
      <c r="C18" s="107"/>
      <c r="D18" s="73"/>
      <c r="E18" s="73"/>
      <c r="F18" s="73"/>
      <c r="G18" s="73"/>
    </row>
    <row r="19" spans="1:7" s="43" customFormat="1" ht="12.75" customHeight="1" x14ac:dyDescent="0.2">
      <c r="A19" s="73" t="s">
        <v>140</v>
      </c>
      <c r="B19" s="112" t="s">
        <v>156</v>
      </c>
      <c r="C19" s="112"/>
      <c r="D19" s="112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06" t="s">
        <v>147</v>
      </c>
      <c r="B21" s="107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141</v>
      </c>
      <c r="B23" s="107" t="s">
        <v>142</v>
      </c>
      <c r="C23" s="107"/>
      <c r="D23" s="73"/>
      <c r="E23" s="73"/>
      <c r="F23" s="73"/>
      <c r="G23" s="73"/>
    </row>
    <row r="24" spans="1:7" s="43" customFormat="1" ht="12.75" customHeight="1" x14ac:dyDescent="0.2">
      <c r="A24" s="73" t="s">
        <v>143</v>
      </c>
      <c r="B24" s="107" t="s">
        <v>144</v>
      </c>
      <c r="C24" s="107"/>
      <c r="D24" s="73"/>
      <c r="E24" s="73"/>
      <c r="F24" s="73"/>
      <c r="G24" s="73"/>
    </row>
    <row r="25" spans="1:7" s="43" customFormat="1" ht="12.75" customHeight="1" x14ac:dyDescent="0.2">
      <c r="A25" s="73"/>
      <c r="B25" s="107"/>
      <c r="C25" s="107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148</v>
      </c>
      <c r="B27" s="74" t="s">
        <v>149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09" t="s">
        <v>170</v>
      </c>
      <c r="B29" s="107"/>
      <c r="C29" s="107"/>
      <c r="D29" s="107"/>
      <c r="E29" s="107"/>
      <c r="F29" s="107"/>
      <c r="G29" s="107"/>
    </row>
    <row r="30" spans="1:7" s="43" customFormat="1" ht="41.85" customHeight="1" x14ac:dyDescent="0.2">
      <c r="A30" s="107" t="s">
        <v>154</v>
      </c>
      <c r="B30" s="107"/>
      <c r="C30" s="107"/>
      <c r="D30" s="107"/>
      <c r="E30" s="107"/>
      <c r="F30" s="107"/>
      <c r="G30" s="107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105" t="s">
        <v>150</v>
      </c>
      <c r="B41" s="105"/>
      <c r="C41" s="72"/>
      <c r="D41" s="72"/>
      <c r="E41" s="72"/>
      <c r="F41" s="72"/>
      <c r="G41" s="72"/>
    </row>
    <row r="42" spans="1:7" s="43" customFormat="1" x14ac:dyDescent="0.2">
      <c r="A42" s="72"/>
      <c r="B42" s="72"/>
      <c r="C42" s="72"/>
      <c r="D42" s="72"/>
      <c r="E42" s="72"/>
      <c r="F42" s="72"/>
      <c r="G42" s="72"/>
    </row>
    <row r="43" spans="1:7" s="43" customFormat="1" x14ac:dyDescent="0.2">
      <c r="A43" s="7">
        <v>0</v>
      </c>
      <c r="B43" s="8" t="s">
        <v>5</v>
      </c>
      <c r="C43" s="72"/>
      <c r="D43" s="72"/>
      <c r="E43" s="72"/>
      <c r="F43" s="72"/>
      <c r="G43" s="72"/>
    </row>
    <row r="44" spans="1:7" s="43" customFormat="1" x14ac:dyDescent="0.2">
      <c r="A44" s="8" t="s">
        <v>19</v>
      </c>
      <c r="B44" s="8" t="s">
        <v>6</v>
      </c>
      <c r="C44" s="72"/>
      <c r="D44" s="72"/>
      <c r="E44" s="72"/>
      <c r="F44" s="72"/>
      <c r="G44" s="72"/>
    </row>
    <row r="45" spans="1:7" s="43" customFormat="1" x14ac:dyDescent="0.2">
      <c r="A45" s="8" t="s">
        <v>20</v>
      </c>
      <c r="B45" s="8" t="s">
        <v>7</v>
      </c>
      <c r="C45" s="72"/>
      <c r="D45" s="72"/>
      <c r="E45" s="72"/>
      <c r="F45" s="72"/>
      <c r="G45" s="72"/>
    </row>
    <row r="46" spans="1:7" s="43" customFormat="1" x14ac:dyDescent="0.2">
      <c r="A46" s="8" t="s">
        <v>21</v>
      </c>
      <c r="B46" s="8" t="s">
        <v>8</v>
      </c>
      <c r="C46" s="72"/>
      <c r="D46" s="72"/>
      <c r="E46" s="72"/>
      <c r="F46" s="72"/>
      <c r="G46" s="72"/>
    </row>
    <row r="47" spans="1:7" s="43" customFormat="1" x14ac:dyDescent="0.2">
      <c r="A47" s="8" t="s">
        <v>15</v>
      </c>
      <c r="B47" s="8" t="s">
        <v>9</v>
      </c>
      <c r="C47" s="72"/>
      <c r="D47" s="72"/>
      <c r="E47" s="72"/>
      <c r="F47" s="72"/>
      <c r="G47" s="72"/>
    </row>
    <row r="48" spans="1:7" s="43" customFormat="1" x14ac:dyDescent="0.2">
      <c r="A48" s="8" t="s">
        <v>16</v>
      </c>
      <c r="B48" s="8" t="s">
        <v>10</v>
      </c>
      <c r="C48" s="72"/>
      <c r="D48" s="72"/>
      <c r="E48" s="72"/>
      <c r="F48" s="72"/>
      <c r="G48" s="72"/>
    </row>
    <row r="49" spans="1:7" s="43" customFormat="1" x14ac:dyDescent="0.2">
      <c r="A49" s="8" t="s">
        <v>17</v>
      </c>
      <c r="B49" s="8" t="s">
        <v>11</v>
      </c>
      <c r="C49" s="72"/>
      <c r="D49" s="72"/>
      <c r="E49" s="72"/>
      <c r="F49" s="72"/>
      <c r="G49" s="72"/>
    </row>
    <row r="50" spans="1:7" s="43" customFormat="1" x14ac:dyDescent="0.2">
      <c r="A50" s="8" t="s">
        <v>18</v>
      </c>
      <c r="B50" s="8" t="s">
        <v>12</v>
      </c>
      <c r="C50" s="72"/>
      <c r="D50" s="72"/>
      <c r="E50" s="72"/>
      <c r="F50" s="72"/>
      <c r="G50" s="72"/>
    </row>
    <row r="51" spans="1:7" s="43" customFormat="1" x14ac:dyDescent="0.2">
      <c r="A51" s="8" t="s">
        <v>151</v>
      </c>
      <c r="B51" s="8" t="s">
        <v>13</v>
      </c>
      <c r="C51" s="72"/>
      <c r="D51" s="72"/>
      <c r="E51" s="72"/>
      <c r="F51" s="72"/>
      <c r="G51" s="72"/>
    </row>
    <row r="52" spans="1:7" s="43" customFormat="1" x14ac:dyDescent="0.2">
      <c r="A52" s="8" t="s">
        <v>145</v>
      </c>
      <c r="B52" s="8" t="s">
        <v>14</v>
      </c>
      <c r="C52" s="72"/>
      <c r="D52" s="72"/>
      <c r="E52" s="72"/>
      <c r="F52" s="72"/>
      <c r="G52" s="72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4" t="s">
        <v>160</v>
      </c>
      <c r="B2" s="114"/>
      <c r="C2" s="114"/>
      <c r="D2" s="114"/>
      <c r="E2" s="114"/>
      <c r="F2" s="114"/>
      <c r="G2" s="114"/>
    </row>
    <row r="4" spans="1:7" s="9" customFormat="1" ht="26.25" customHeight="1" x14ac:dyDescent="0.2">
      <c r="A4" s="122" t="s">
        <v>138</v>
      </c>
      <c r="B4" s="82" t="s">
        <v>119</v>
      </c>
      <c r="C4" s="82" t="s">
        <v>120</v>
      </c>
      <c r="D4" s="82" t="s">
        <v>121</v>
      </c>
      <c r="E4" s="117" t="s">
        <v>171</v>
      </c>
      <c r="F4" s="118"/>
      <c r="G4" s="119"/>
    </row>
    <row r="5" spans="1:7" s="9" customFormat="1" ht="18" customHeight="1" x14ac:dyDescent="0.2">
      <c r="A5" s="123"/>
      <c r="B5" s="115" t="s">
        <v>172</v>
      </c>
      <c r="C5" s="116"/>
      <c r="D5" s="116"/>
      <c r="E5" s="34" t="s">
        <v>172</v>
      </c>
      <c r="F5" s="34" t="s">
        <v>173</v>
      </c>
      <c r="G5" s="120" t="s">
        <v>161</v>
      </c>
    </row>
    <row r="6" spans="1:7" s="9" customFormat="1" ht="17.25" customHeight="1" x14ac:dyDescent="0.2">
      <c r="A6" s="124"/>
      <c r="B6" s="115" t="s">
        <v>132</v>
      </c>
      <c r="C6" s="116"/>
      <c r="D6" s="116"/>
      <c r="E6" s="116"/>
      <c r="F6" s="116"/>
      <c r="G6" s="121"/>
    </row>
    <row r="7" spans="1:7" s="9" customFormat="1" ht="18.75" customHeight="1" x14ac:dyDescent="0.2">
      <c r="A7" s="36" t="s">
        <v>22</v>
      </c>
      <c r="B7" s="83">
        <v>135.108487</v>
      </c>
      <c r="C7" s="83">
        <v>125.24827500000001</v>
      </c>
      <c r="D7" s="83">
        <v>126.05928900000001</v>
      </c>
      <c r="E7" s="83">
        <v>790.00554099999999</v>
      </c>
      <c r="F7" s="83">
        <v>825.59344499999997</v>
      </c>
      <c r="G7" s="84">
        <f>IF(AND(F7&gt;0,E7&gt;0),(E7/F7%)-100,"x  ")</f>
        <v>-4.3105846122603282</v>
      </c>
    </row>
    <row r="8" spans="1:7" s="9" customFormat="1" ht="12" x14ac:dyDescent="0.2">
      <c r="A8" s="45" t="s">
        <v>23</v>
      </c>
    </row>
    <row r="9" spans="1:7" s="9" customFormat="1" ht="12" x14ac:dyDescent="0.2">
      <c r="A9" s="46" t="s">
        <v>24</v>
      </c>
      <c r="B9" s="83">
        <v>8.6133000000000001E-2</v>
      </c>
      <c r="C9" s="83">
        <v>6.7000000000000004E-2</v>
      </c>
      <c r="D9" s="83">
        <v>3.3134999999999998E-2</v>
      </c>
      <c r="E9" s="83">
        <v>0.87395599999999996</v>
      </c>
      <c r="F9" s="83">
        <v>1.0518149999999999</v>
      </c>
      <c r="G9" s="84">
        <f>IF(AND(F9&gt;0,E9&gt;0),(E9/F9%)-100,"x  ")</f>
        <v>-16.909722717398012</v>
      </c>
    </row>
    <row r="10" spans="1:7" s="9" customFormat="1" ht="12" x14ac:dyDescent="0.2">
      <c r="A10" s="46" t="s">
        <v>25</v>
      </c>
      <c r="B10" s="83">
        <v>14.610638</v>
      </c>
      <c r="C10" s="83">
        <v>17.531694000000002</v>
      </c>
      <c r="D10" s="83">
        <v>21.258956000000001</v>
      </c>
      <c r="E10" s="83">
        <v>99.188586999999998</v>
      </c>
      <c r="F10" s="83">
        <v>88.282545999999996</v>
      </c>
      <c r="G10" s="84">
        <f>IF(AND(F10&gt;0,E10&gt;0),(E10/F10%)-100,"x  ")</f>
        <v>12.353564202826689</v>
      </c>
    </row>
    <row r="11" spans="1:7" s="9" customFormat="1" ht="12" x14ac:dyDescent="0.2">
      <c r="A11" s="46" t="s">
        <v>26</v>
      </c>
      <c r="B11" s="83">
        <v>110.832915</v>
      </c>
      <c r="C11" s="83">
        <v>99.731808999999998</v>
      </c>
      <c r="D11" s="83">
        <v>94.913498000000004</v>
      </c>
      <c r="E11" s="83">
        <v>633.78829099999996</v>
      </c>
      <c r="F11" s="83">
        <v>671.39574000000005</v>
      </c>
      <c r="G11" s="84">
        <f>IF(AND(F11&gt;0,E11&gt;0),(E11/F11%)-100,"x  ")</f>
        <v>-5.6013833212585098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3">
        <v>4.215751</v>
      </c>
      <c r="C13" s="83">
        <v>4.6430930000000004</v>
      </c>
      <c r="D13" s="83">
        <v>3.2261310000000001</v>
      </c>
      <c r="E13" s="83">
        <v>40.131259</v>
      </c>
      <c r="F13" s="83">
        <v>111.232507</v>
      </c>
      <c r="G13" s="84">
        <f>IF(AND(F13&gt;0,E13&gt;0),(E13/F13%)-100,"x  ")</f>
        <v>-63.921285168912</v>
      </c>
    </row>
    <row r="14" spans="1:7" s="9" customFormat="1" ht="12" x14ac:dyDescent="0.2">
      <c r="A14" s="47" t="s">
        <v>28</v>
      </c>
      <c r="B14" s="83">
        <v>34.744962000000001</v>
      </c>
      <c r="C14" s="83">
        <v>31.103560000000002</v>
      </c>
      <c r="D14" s="83">
        <v>23.138693</v>
      </c>
      <c r="E14" s="83">
        <v>182.34945400000001</v>
      </c>
      <c r="F14" s="83">
        <v>185.14187100000001</v>
      </c>
      <c r="G14" s="84">
        <f>IF(AND(F14&gt;0,E14&gt;0),(E14/F14%)-100,"x  ")</f>
        <v>-1.508257956407931</v>
      </c>
    </row>
    <row r="15" spans="1:7" s="9" customFormat="1" ht="12" x14ac:dyDescent="0.2">
      <c r="A15" s="48" t="s">
        <v>27</v>
      </c>
      <c r="B15" s="83">
        <v>9.5788010000000003</v>
      </c>
      <c r="C15" s="83">
        <v>7.9177720000000003</v>
      </c>
      <c r="D15" s="83">
        <v>9.8536999999999999</v>
      </c>
      <c r="E15" s="83">
        <v>56.154707000000002</v>
      </c>
      <c r="F15" s="83">
        <v>64.863343999999998</v>
      </c>
      <c r="G15" s="84">
        <f>IF(AND(F15&gt;0,E15&gt;0),(E15/F15%)-100,"x  ")</f>
        <v>-13.426130172998782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4367.1377130000001</v>
      </c>
      <c r="C17" s="83">
        <v>4287.1184510000003</v>
      </c>
      <c r="D17" s="83">
        <v>3884.1723000000002</v>
      </c>
      <c r="E17" s="83">
        <v>23979.053022</v>
      </c>
      <c r="F17" s="83">
        <v>22076.651820999999</v>
      </c>
      <c r="G17" s="84">
        <f>IF(AND(F17&gt;0,E17&gt;0),(E17/F17%)-100,"x  ")</f>
        <v>8.6172541761535513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11.672986</v>
      </c>
      <c r="C19" s="83">
        <v>12.33009</v>
      </c>
      <c r="D19" s="83">
        <v>14.152702</v>
      </c>
      <c r="E19" s="83">
        <v>70.292599999999993</v>
      </c>
      <c r="F19" s="83">
        <v>56.258398</v>
      </c>
      <c r="G19" s="84">
        <f>IF(AND(F19&gt;0,E19&gt;0),(E19/F19%)-100,"x  ")</f>
        <v>24.945968066847541</v>
      </c>
    </row>
    <row r="20" spans="1:7" s="9" customFormat="1" ht="12" x14ac:dyDescent="0.2">
      <c r="A20" s="48" t="s">
        <v>33</v>
      </c>
      <c r="B20" s="83">
        <v>554.00418500000001</v>
      </c>
      <c r="C20" s="83">
        <v>647.67938300000003</v>
      </c>
      <c r="D20" s="83">
        <v>690.43910500000004</v>
      </c>
      <c r="E20" s="83">
        <v>3803.8777439999999</v>
      </c>
      <c r="F20" s="83">
        <v>3452.2947359999998</v>
      </c>
      <c r="G20" s="84">
        <f>IF(AND(F20&gt;0,E20&gt;0),(E20/F20%)-100,"x  ")</f>
        <v>10.184038006191841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3.4438279999999999</v>
      </c>
      <c r="C22" s="83">
        <v>2.990888</v>
      </c>
      <c r="D22" s="83">
        <v>2.8868330000000002</v>
      </c>
      <c r="E22" s="83">
        <v>17.047723000000001</v>
      </c>
      <c r="F22" s="83">
        <v>29.996987000000001</v>
      </c>
      <c r="G22" s="84">
        <f>IF(AND(F22&gt;0,E22&gt;0),(E22/F22%)-100,"x  ")</f>
        <v>-43.168548894593982</v>
      </c>
    </row>
    <row r="23" spans="1:7" s="9" customFormat="1" ht="12" x14ac:dyDescent="0.2">
      <c r="A23" s="38" t="s">
        <v>36</v>
      </c>
      <c r="B23" s="83">
        <v>39.270741000000001</v>
      </c>
      <c r="C23" s="83">
        <v>40.959377000000003</v>
      </c>
      <c r="D23" s="83">
        <v>38.036309000000003</v>
      </c>
      <c r="E23" s="83">
        <v>270.96053699999999</v>
      </c>
      <c r="F23" s="83">
        <v>229.19626199999999</v>
      </c>
      <c r="G23" s="84">
        <f>IF(AND(F23&gt;0,E23&gt;0),(E23/F23%)-100,"x  ")</f>
        <v>18.222057652929777</v>
      </c>
    </row>
    <row r="24" spans="1:7" s="9" customFormat="1" ht="12" x14ac:dyDescent="0.2">
      <c r="A24" s="38" t="s">
        <v>38</v>
      </c>
      <c r="B24" s="83">
        <v>17.813053</v>
      </c>
      <c r="C24" s="83">
        <v>17.739291000000001</v>
      </c>
      <c r="D24" s="83">
        <v>17.841697</v>
      </c>
      <c r="E24" s="83">
        <v>119.665598</v>
      </c>
      <c r="F24" s="83">
        <v>124.445224</v>
      </c>
      <c r="G24" s="84">
        <f>IF(AND(F24&gt;0,E24&gt;0),(E24/F24%)-100,"x  ")</f>
        <v>-3.8407468333216173</v>
      </c>
    </row>
    <row r="25" spans="1:7" s="9" customFormat="1" ht="12" x14ac:dyDescent="0.2">
      <c r="A25" s="38" t="s">
        <v>37</v>
      </c>
      <c r="B25" s="83">
        <v>280.28673900000001</v>
      </c>
      <c r="C25" s="83">
        <v>279.67696799999999</v>
      </c>
      <c r="D25" s="83">
        <v>264.55276800000001</v>
      </c>
      <c r="E25" s="83">
        <v>1713.0438529999999</v>
      </c>
      <c r="F25" s="83">
        <v>1836.9993930000001</v>
      </c>
      <c r="G25" s="84">
        <f>IF(AND(F25&gt;0,E25&gt;0),(E25/F25%)-100,"x  ")</f>
        <v>-6.7477180706940061</v>
      </c>
    </row>
    <row r="26" spans="1:7" s="9" customFormat="1" ht="12" x14ac:dyDescent="0.2">
      <c r="A26" s="49" t="s">
        <v>39</v>
      </c>
      <c r="B26" s="83">
        <v>3801.4605419999998</v>
      </c>
      <c r="C26" s="83">
        <v>3627.1089780000002</v>
      </c>
      <c r="D26" s="83">
        <v>3179.5804929999999</v>
      </c>
      <c r="E26" s="83">
        <v>20104.882678000002</v>
      </c>
      <c r="F26" s="83">
        <v>18568.098687000002</v>
      </c>
      <c r="G26" s="84">
        <f>IF(AND(F26&gt;0,E26&gt;0),(E26/F26%)-100,"x  ")</f>
        <v>8.2764747048438494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208.76322200000001</v>
      </c>
      <c r="C28" s="83">
        <v>216.404248</v>
      </c>
      <c r="D28" s="83">
        <v>201.421277</v>
      </c>
      <c r="E28" s="83">
        <v>1220.321557</v>
      </c>
      <c r="F28" s="83">
        <v>1208.1297910000001</v>
      </c>
      <c r="G28" s="84">
        <f>IF(AND(F28&gt;0,E28&gt;0),(E28/F28%)-100,"x  ")</f>
        <v>1.0091437270087198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23.365504999999999</v>
      </c>
      <c r="C30" s="83">
        <v>44.258935999999999</v>
      </c>
      <c r="D30" s="83">
        <v>19.440655</v>
      </c>
      <c r="E30" s="83">
        <v>160.45959199999999</v>
      </c>
      <c r="F30" s="83">
        <v>148.35383200000001</v>
      </c>
      <c r="G30" s="84">
        <f>IF(AND(F30&gt;0,E30&gt;0),(E30/F30%)-100,"x  ")</f>
        <v>8.160058851732245</v>
      </c>
    </row>
    <row r="31" spans="1:7" s="9" customFormat="1" ht="12" x14ac:dyDescent="0.2">
      <c r="A31" s="51" t="s">
        <v>43</v>
      </c>
      <c r="B31" s="83">
        <v>42.178376</v>
      </c>
      <c r="C31" s="83">
        <v>47.630288</v>
      </c>
      <c r="D31" s="83">
        <v>44.897033999999998</v>
      </c>
      <c r="E31" s="83">
        <v>274.62321200000002</v>
      </c>
      <c r="F31" s="83">
        <v>245.52101200000001</v>
      </c>
      <c r="G31" s="84">
        <f>IF(AND(F31&gt;0,E31&gt;0),(E31/F31%)-100,"x  ")</f>
        <v>11.853242116809128</v>
      </c>
    </row>
    <row r="32" spans="1:7" s="9" customFormat="1" ht="12" x14ac:dyDescent="0.2">
      <c r="A32" s="51" t="s">
        <v>42</v>
      </c>
      <c r="B32" s="83">
        <v>47.696775000000002</v>
      </c>
      <c r="C32" s="83">
        <v>50.408276000000001</v>
      </c>
      <c r="D32" s="83">
        <v>50.513159999999999</v>
      </c>
      <c r="E32" s="83">
        <v>312.92304300000001</v>
      </c>
      <c r="F32" s="83">
        <v>340.49823400000002</v>
      </c>
      <c r="G32" s="84">
        <f>IF(AND(F32&gt;0,E32&gt;0),(E32/F32%)-100,"x  ")</f>
        <v>-8.0984828250239929</v>
      </c>
    </row>
    <row r="33" spans="1:7" s="9" customFormat="1" ht="12" x14ac:dyDescent="0.2">
      <c r="A33" s="40" t="s">
        <v>44</v>
      </c>
      <c r="B33" s="83">
        <v>3592.6973200000002</v>
      </c>
      <c r="C33" s="83">
        <v>3410.7047299999999</v>
      </c>
      <c r="D33" s="83">
        <v>2978.159216</v>
      </c>
      <c r="E33" s="83">
        <v>18884.561120999999</v>
      </c>
      <c r="F33" s="83">
        <v>17359.968895999998</v>
      </c>
      <c r="G33" s="84">
        <f>IF(AND(F33&gt;0,E33&gt;0),(E33/F33%)-100,"x  ")</f>
        <v>8.7822290128140139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45</v>
      </c>
      <c r="B35" s="83">
        <v>11.839786</v>
      </c>
      <c r="C35" s="83">
        <v>12.201480999999999</v>
      </c>
      <c r="D35" s="83">
        <v>8.3922880000000006</v>
      </c>
      <c r="E35" s="83">
        <v>68.517916999999997</v>
      </c>
      <c r="F35" s="83">
        <v>65.955492000000007</v>
      </c>
      <c r="G35" s="84">
        <f>IF(AND(F35&gt;0,E35&gt;0),(E35/F35%)-100,"x  ")</f>
        <v>3.8850820792906688</v>
      </c>
    </row>
    <row r="36" spans="1:7" s="9" customFormat="1" ht="12" x14ac:dyDescent="0.2">
      <c r="A36" s="51" t="s">
        <v>46</v>
      </c>
      <c r="B36" s="83">
        <v>16.826474000000001</v>
      </c>
      <c r="C36" s="83">
        <v>13.921186000000001</v>
      </c>
      <c r="D36" s="83">
        <v>14.628804000000001</v>
      </c>
      <c r="E36" s="83">
        <v>90.003625</v>
      </c>
      <c r="F36" s="83">
        <v>90.860543000000007</v>
      </c>
      <c r="G36" s="84">
        <f>IF(AND(F36&gt;0,E36&gt;0),(E36/F36%)-100,"x  ")</f>
        <v>-0.94311344804532382</v>
      </c>
    </row>
    <row r="37" spans="1:7" s="9" customFormat="1" ht="12" x14ac:dyDescent="0.2">
      <c r="A37" s="51" t="s">
        <v>47</v>
      </c>
      <c r="B37" s="83">
        <v>20.649674000000001</v>
      </c>
      <c r="C37" s="83">
        <v>17.864557000000001</v>
      </c>
      <c r="D37" s="83">
        <v>18.205143</v>
      </c>
      <c r="E37" s="83">
        <v>122.705383</v>
      </c>
      <c r="F37" s="83">
        <v>114.23159099999999</v>
      </c>
      <c r="G37" s="84">
        <f>IF(AND(F37&gt;0,E37&gt;0),(E37/F37%)-100,"x  ")</f>
        <v>7.418081045548945</v>
      </c>
    </row>
    <row r="38" spans="1:7" s="9" customFormat="1" ht="12" x14ac:dyDescent="0.2">
      <c r="A38" s="51" t="s">
        <v>48</v>
      </c>
      <c r="B38" s="83">
        <v>208.04306299999999</v>
      </c>
      <c r="C38" s="83">
        <v>131.171987</v>
      </c>
      <c r="D38" s="83">
        <v>227.137282</v>
      </c>
      <c r="E38" s="83">
        <v>1154.1052689999999</v>
      </c>
      <c r="F38" s="83">
        <v>1020.571502</v>
      </c>
      <c r="G38" s="84">
        <f>IF(AND(F38&gt;0,E38&gt;0),(E38/F38%)-100,"x  ")</f>
        <v>13.084214750099889</v>
      </c>
    </row>
    <row r="39" spans="1:7" s="9" customFormat="1" ht="12" x14ac:dyDescent="0.2">
      <c r="A39" s="51" t="s">
        <v>49</v>
      </c>
      <c r="B39" s="83">
        <v>49.629649000000001</v>
      </c>
      <c r="C39" s="83">
        <v>50.679687999999999</v>
      </c>
      <c r="D39" s="83">
        <v>50.566163000000003</v>
      </c>
      <c r="E39" s="83">
        <v>311.54233499999998</v>
      </c>
      <c r="F39" s="83">
        <v>264.48143399999998</v>
      </c>
      <c r="G39" s="84">
        <f>IF(AND(F39&gt;0,E39&gt;0),(E39/F39%)-100,"x  ")</f>
        <v>17.793650120635689</v>
      </c>
    </row>
    <row r="40" spans="1:7" s="9" customFormat="1" ht="12" x14ac:dyDescent="0.2">
      <c r="A40" s="51" t="s">
        <v>50</v>
      </c>
    </row>
    <row r="41" spans="1:7" s="9" customFormat="1" ht="12" x14ac:dyDescent="0.2">
      <c r="A41" s="51" t="s">
        <v>51</v>
      </c>
      <c r="B41" s="83">
        <v>29.865116</v>
      </c>
      <c r="C41" s="83">
        <v>28.829509999999999</v>
      </c>
      <c r="D41" s="83">
        <v>29.587520999999999</v>
      </c>
      <c r="E41" s="83">
        <v>176.741624</v>
      </c>
      <c r="F41" s="83">
        <v>190.829815</v>
      </c>
      <c r="G41" s="84">
        <f t="shared" ref="G41:G46" si="0">IF(AND(F41&gt;0,E41&gt;0),(E41/F41%)-100,"x  ")</f>
        <v>-7.3825942764761407</v>
      </c>
    </row>
    <row r="42" spans="1:7" s="9" customFormat="1" ht="12" x14ac:dyDescent="0.2">
      <c r="A42" s="51" t="s">
        <v>52</v>
      </c>
      <c r="B42" s="83">
        <v>33.273665000000001</v>
      </c>
      <c r="C42" s="83">
        <v>32.667422000000002</v>
      </c>
      <c r="D42" s="83">
        <v>32.575519999999997</v>
      </c>
      <c r="E42" s="83">
        <v>211.95893599999999</v>
      </c>
      <c r="F42" s="83">
        <v>273.91971799999999</v>
      </c>
      <c r="G42" s="84">
        <f t="shared" si="0"/>
        <v>-22.620051762757726</v>
      </c>
    </row>
    <row r="43" spans="1:7" s="9" customFormat="1" ht="12" x14ac:dyDescent="0.2">
      <c r="A43" s="51" t="s">
        <v>53</v>
      </c>
      <c r="B43" s="83">
        <v>17.918745000000001</v>
      </c>
      <c r="C43" s="83">
        <v>14.540086000000001</v>
      </c>
      <c r="D43" s="83">
        <v>23.023175999999999</v>
      </c>
      <c r="E43" s="83">
        <v>115.291337</v>
      </c>
      <c r="F43" s="83">
        <v>121.848118</v>
      </c>
      <c r="G43" s="84">
        <f t="shared" si="0"/>
        <v>-5.3811097845598255</v>
      </c>
    </row>
    <row r="44" spans="1:7" s="9" customFormat="1" ht="12" x14ac:dyDescent="0.2">
      <c r="A44" s="51" t="s">
        <v>54</v>
      </c>
      <c r="B44" s="83">
        <v>11.534462</v>
      </c>
      <c r="C44" s="83">
        <v>1.574408</v>
      </c>
      <c r="D44" s="83">
        <v>1.3953999999999999E-2</v>
      </c>
      <c r="E44" s="83">
        <v>200.573948</v>
      </c>
      <c r="F44" s="83">
        <v>191.54163600000001</v>
      </c>
      <c r="G44" s="84">
        <f t="shared" si="0"/>
        <v>4.7155867458498619</v>
      </c>
    </row>
    <row r="45" spans="1:7" s="9" customFormat="1" ht="12" x14ac:dyDescent="0.2">
      <c r="A45" s="51" t="s">
        <v>55</v>
      </c>
      <c r="B45" s="83">
        <v>2821.4952549999998</v>
      </c>
      <c r="C45" s="83">
        <v>2683.6358100000002</v>
      </c>
      <c r="D45" s="83">
        <v>2220.134427</v>
      </c>
      <c r="E45" s="83">
        <v>14155.220149999999</v>
      </c>
      <c r="F45" s="83">
        <v>12648.057005999999</v>
      </c>
      <c r="G45" s="84">
        <f t="shared" si="0"/>
        <v>11.916163433522087</v>
      </c>
    </row>
    <row r="46" spans="1:7" s="9" customFormat="1" ht="12" x14ac:dyDescent="0.2">
      <c r="A46" s="51" t="s">
        <v>56</v>
      </c>
      <c r="B46" s="83">
        <v>95.265203999999997</v>
      </c>
      <c r="C46" s="83">
        <v>100.363353</v>
      </c>
      <c r="D46" s="83">
        <v>92.271439999999998</v>
      </c>
      <c r="E46" s="83">
        <v>608.98406799999998</v>
      </c>
      <c r="F46" s="83">
        <v>647.47767199999998</v>
      </c>
      <c r="G46" s="84">
        <f t="shared" si="0"/>
        <v>-5.9451631561435505</v>
      </c>
    </row>
    <row r="47" spans="1:7" s="9" customFormat="1" ht="12" x14ac:dyDescent="0.2">
      <c r="A47" s="37"/>
    </row>
    <row r="48" spans="1:7" s="9" customFormat="1" ht="12" x14ac:dyDescent="0.2">
      <c r="A48" s="41" t="s">
        <v>166</v>
      </c>
      <c r="B48" s="83">
        <v>67.613465000000005</v>
      </c>
      <c r="C48" s="83">
        <v>69.740735000000001</v>
      </c>
      <c r="D48" s="83">
        <v>67.159406000000004</v>
      </c>
      <c r="E48" s="83">
        <v>417.15793100000002</v>
      </c>
      <c r="F48" s="83">
        <v>460.530081</v>
      </c>
      <c r="G48" s="84">
        <f>IF(AND(F48&gt;0,E48&gt;0),(E48/F48%)-100,"x  ")</f>
        <v>-9.4178755719542266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57</v>
      </c>
      <c r="B50" s="85">
        <v>4569.8596649999999</v>
      </c>
      <c r="C50" s="86">
        <v>4482.1074609999996</v>
      </c>
      <c r="D50" s="86">
        <v>4077.3909950000002</v>
      </c>
      <c r="E50" s="86">
        <v>25186.216494</v>
      </c>
      <c r="F50" s="86">
        <v>23362.775346999999</v>
      </c>
      <c r="G50" s="87">
        <f>IF(AND(F50&gt;0,E50&gt;0),(E50/F50%)-100,"x  ")</f>
        <v>7.8048995460385129</v>
      </c>
    </row>
    <row r="51" spans="1:7" ht="12" customHeight="1" x14ac:dyDescent="0.2"/>
    <row r="52" spans="1:7" x14ac:dyDescent="0.2">
      <c r="A52" s="33" t="s">
        <v>159</v>
      </c>
    </row>
    <row r="53" spans="1:7" x14ac:dyDescent="0.2">
      <c r="A53" s="32" t="s">
        <v>136</v>
      </c>
      <c r="B53" s="32"/>
      <c r="C53" s="32"/>
      <c r="D53" s="32"/>
      <c r="E53" s="32"/>
      <c r="F53" s="32"/>
      <c r="G53" s="32"/>
    </row>
    <row r="54" spans="1:7" x14ac:dyDescent="0.2">
      <c r="A54" s="113" t="s">
        <v>137</v>
      </c>
      <c r="B54" s="113"/>
      <c r="C54" s="113"/>
      <c r="D54" s="113"/>
      <c r="E54" s="113"/>
      <c r="F54" s="113"/>
      <c r="G54" s="113"/>
    </row>
  </sheetData>
  <mergeCells count="7">
    <mergeCell ref="A54:G54"/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5" t="s">
        <v>163</v>
      </c>
      <c r="B2" s="126"/>
      <c r="C2" s="126"/>
      <c r="D2" s="126"/>
      <c r="E2" s="126"/>
      <c r="F2" s="126"/>
      <c r="G2" s="126"/>
    </row>
    <row r="3" spans="1:7" ht="9.75" customHeight="1" x14ac:dyDescent="0.2">
      <c r="A3" s="52"/>
      <c r="B3" s="53"/>
      <c r="C3" s="53"/>
      <c r="D3" s="53"/>
      <c r="E3" s="53"/>
      <c r="F3" s="53"/>
      <c r="G3" s="53"/>
    </row>
    <row r="4" spans="1:7" x14ac:dyDescent="0.2">
      <c r="A4" s="128" t="s">
        <v>58</v>
      </c>
      <c r="B4" s="88" t="s">
        <v>119</v>
      </c>
      <c r="C4" s="88" t="s">
        <v>120</v>
      </c>
      <c r="D4" s="88" t="s">
        <v>121</v>
      </c>
      <c r="E4" s="132" t="s">
        <v>171</v>
      </c>
      <c r="F4" s="132"/>
      <c r="G4" s="133"/>
    </row>
    <row r="5" spans="1:7" ht="24" customHeight="1" x14ac:dyDescent="0.2">
      <c r="A5" s="129"/>
      <c r="B5" s="127" t="s">
        <v>174</v>
      </c>
      <c r="C5" s="116"/>
      <c r="D5" s="116"/>
      <c r="E5" s="89" t="s">
        <v>174</v>
      </c>
      <c r="F5" s="89" t="s">
        <v>175</v>
      </c>
      <c r="G5" s="134" t="s">
        <v>158</v>
      </c>
    </row>
    <row r="6" spans="1:7" ht="17.25" customHeight="1" x14ac:dyDescent="0.2">
      <c r="A6" s="130"/>
      <c r="B6" s="116" t="s">
        <v>132</v>
      </c>
      <c r="C6" s="131"/>
      <c r="D6" s="131"/>
      <c r="E6" s="131"/>
      <c r="F6" s="131"/>
      <c r="G6" s="135"/>
    </row>
    <row r="7" spans="1:7" x14ac:dyDescent="0.2">
      <c r="A7" s="35"/>
      <c r="B7" s="9"/>
      <c r="C7" s="9"/>
      <c r="D7" s="9"/>
      <c r="E7" s="9"/>
      <c r="F7" s="9"/>
      <c r="G7" s="9"/>
    </row>
    <row r="8" spans="1:7" ht="12.75" customHeight="1" x14ac:dyDescent="0.2">
      <c r="A8" s="60" t="s">
        <v>59</v>
      </c>
      <c r="B8" s="83">
        <v>2595.721098</v>
      </c>
      <c r="C8" s="83">
        <v>2295.377888</v>
      </c>
      <c r="D8" s="83">
        <v>2393.4406629999999</v>
      </c>
      <c r="E8" s="83">
        <v>14475.879024</v>
      </c>
      <c r="F8" s="83">
        <v>14242.731761999999</v>
      </c>
      <c r="G8" s="84">
        <f>IF(AND(F8&gt;0,E8&gt;0),(E8/F8%)-100,"x  ")</f>
        <v>1.6369560692145058</v>
      </c>
    </row>
    <row r="9" spans="1:7" ht="12.75" customHeight="1" x14ac:dyDescent="0.2">
      <c r="A9" s="6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4" t="s">
        <v>60</v>
      </c>
      <c r="B10" s="83">
        <v>2318.9288780000002</v>
      </c>
      <c r="C10" s="83">
        <v>1788.4693</v>
      </c>
      <c r="D10" s="83">
        <v>2017.035926</v>
      </c>
      <c r="E10" s="83">
        <v>12579.62609</v>
      </c>
      <c r="F10" s="83">
        <v>12829.021975</v>
      </c>
      <c r="G10" s="84">
        <f>IF(AND(F10&gt;0,E10&gt;0),(E10/F10%)-100,"x  ")</f>
        <v>-1.9439976444502207</v>
      </c>
    </row>
    <row r="11" spans="1:7" ht="12.75" customHeight="1" x14ac:dyDescent="0.2">
      <c r="A11" s="57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7" t="s">
        <v>61</v>
      </c>
      <c r="B12" s="83">
        <f>SUM(B14:B31)</f>
        <v>1854.3896509999997</v>
      </c>
      <c r="C12" s="83">
        <f>SUM(C14:C31)</f>
        <v>1198.8183900000001</v>
      </c>
      <c r="D12" s="83">
        <f>SUM(D14:D31)</f>
        <v>1377.8289540000003</v>
      </c>
      <c r="E12" s="83">
        <f>SUM(E14:E31)</f>
        <v>8611.5780640000012</v>
      </c>
      <c r="F12" s="83">
        <f>SUM(F14:F31)</f>
        <v>8251.6121419999999</v>
      </c>
      <c r="G12" s="84">
        <f>IF(AND(F12&gt;0,E12&gt;0),(E12/F12%)-100,"x  ")</f>
        <v>4.3623708410603115</v>
      </c>
    </row>
    <row r="13" spans="1:7" ht="12.75" customHeight="1" x14ac:dyDescent="0.2">
      <c r="A13" s="6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6" t="s">
        <v>62</v>
      </c>
      <c r="B14" s="83">
        <v>1052.2709480000001</v>
      </c>
      <c r="C14" s="83">
        <v>679.66262700000004</v>
      </c>
      <c r="D14" s="83">
        <v>530.939121</v>
      </c>
      <c r="E14" s="83">
        <v>4791.9210329999996</v>
      </c>
      <c r="F14" s="83">
        <v>4708.5058319999998</v>
      </c>
      <c r="G14" s="84">
        <f t="shared" ref="G14:G32" si="0">IF(AND(F14&gt;0,E14&gt;0),(E14/F14%)-100,"x  ")</f>
        <v>1.7715853813558482</v>
      </c>
    </row>
    <row r="15" spans="1:7" ht="12.75" customHeight="1" x14ac:dyDescent="0.2">
      <c r="A15" s="66" t="s">
        <v>63</v>
      </c>
      <c r="B15" s="83">
        <v>91.037329999999997</v>
      </c>
      <c r="C15" s="83">
        <v>88.659899999999993</v>
      </c>
      <c r="D15" s="83">
        <v>88.470197999999996</v>
      </c>
      <c r="E15" s="83">
        <v>526.72341400000005</v>
      </c>
      <c r="F15" s="83">
        <v>402.98356699999999</v>
      </c>
      <c r="G15" s="84">
        <f t="shared" si="0"/>
        <v>30.705928760613716</v>
      </c>
    </row>
    <row r="16" spans="1:7" ht="12.75" customHeight="1" x14ac:dyDescent="0.2">
      <c r="A16" s="66" t="s">
        <v>64</v>
      </c>
      <c r="B16" s="83">
        <v>5.7529899999999996</v>
      </c>
      <c r="C16" s="83">
        <v>5.262086</v>
      </c>
      <c r="D16" s="83">
        <v>4.4964659999999999</v>
      </c>
      <c r="E16" s="83">
        <v>28.409348999999999</v>
      </c>
      <c r="F16" s="83">
        <v>39.516511999999999</v>
      </c>
      <c r="G16" s="84">
        <f t="shared" si="0"/>
        <v>-28.107650290592446</v>
      </c>
    </row>
    <row r="17" spans="1:7" ht="12.75" customHeight="1" x14ac:dyDescent="0.2">
      <c r="A17" s="66" t="s">
        <v>65</v>
      </c>
      <c r="B17" s="83">
        <v>168.30049500000001</v>
      </c>
      <c r="C17" s="83">
        <v>161.26952600000001</v>
      </c>
      <c r="D17" s="83">
        <v>108.375685</v>
      </c>
      <c r="E17" s="83">
        <v>778.81852200000003</v>
      </c>
      <c r="F17" s="83">
        <v>1061.757247</v>
      </c>
      <c r="G17" s="84">
        <f t="shared" si="0"/>
        <v>-26.648155762481935</v>
      </c>
    </row>
    <row r="18" spans="1:7" ht="12.75" customHeight="1" x14ac:dyDescent="0.2">
      <c r="A18" s="66" t="s">
        <v>66</v>
      </c>
      <c r="B18" s="83">
        <v>71.584637000000001</v>
      </c>
      <c r="C18" s="83">
        <v>62.269277000000002</v>
      </c>
      <c r="D18" s="83">
        <v>93.567909999999998</v>
      </c>
      <c r="E18" s="83">
        <v>445.14860800000002</v>
      </c>
      <c r="F18" s="83">
        <v>654.10267499999998</v>
      </c>
      <c r="G18" s="84">
        <f t="shared" si="0"/>
        <v>-31.94514790816288</v>
      </c>
    </row>
    <row r="19" spans="1:7" ht="12.75" customHeight="1" x14ac:dyDescent="0.2">
      <c r="A19" s="66" t="s">
        <v>67</v>
      </c>
      <c r="B19" s="83">
        <v>9.2637669999999996</v>
      </c>
      <c r="C19" s="83">
        <v>4.8705059999999998</v>
      </c>
      <c r="D19" s="83">
        <v>3.876557</v>
      </c>
      <c r="E19" s="83">
        <v>59.098599</v>
      </c>
      <c r="F19" s="83">
        <v>65.626992999999999</v>
      </c>
      <c r="G19" s="84">
        <f t="shared" si="0"/>
        <v>-9.9477268446536868</v>
      </c>
    </row>
    <row r="20" spans="1:7" ht="12.75" customHeight="1" x14ac:dyDescent="0.2">
      <c r="A20" s="66" t="s">
        <v>68</v>
      </c>
      <c r="B20" s="83">
        <v>148.308289</v>
      </c>
      <c r="C20" s="83">
        <v>7.268008</v>
      </c>
      <c r="D20" s="83">
        <v>88.676294999999996</v>
      </c>
      <c r="E20" s="83">
        <v>271.70237200000003</v>
      </c>
      <c r="F20" s="83">
        <v>179.64119299999999</v>
      </c>
      <c r="G20" s="84">
        <f t="shared" si="0"/>
        <v>51.247254297626512</v>
      </c>
    </row>
    <row r="21" spans="1:7" ht="12.75" customHeight="1" x14ac:dyDescent="0.2">
      <c r="A21" s="66" t="s">
        <v>69</v>
      </c>
      <c r="B21" s="83">
        <v>6.1812630000000004</v>
      </c>
      <c r="C21" s="83">
        <v>5.6352289999999998</v>
      </c>
      <c r="D21" s="83">
        <v>5.948925</v>
      </c>
      <c r="E21" s="83">
        <v>39.036968000000002</v>
      </c>
      <c r="F21" s="83">
        <v>52.098032000000003</v>
      </c>
      <c r="G21" s="84">
        <f t="shared" si="0"/>
        <v>-25.070167717659672</v>
      </c>
    </row>
    <row r="22" spans="1:7" ht="12.75" customHeight="1" x14ac:dyDescent="0.2">
      <c r="A22" s="66" t="s">
        <v>70</v>
      </c>
      <c r="B22" s="83">
        <v>164.75126800000001</v>
      </c>
      <c r="C22" s="83">
        <v>49.162846999999999</v>
      </c>
      <c r="D22" s="83">
        <v>281.64693599999998</v>
      </c>
      <c r="E22" s="83">
        <v>775.203577</v>
      </c>
      <c r="F22" s="83">
        <v>287.29297800000001</v>
      </c>
      <c r="G22" s="84">
        <f t="shared" si="0"/>
        <v>169.83032526468503</v>
      </c>
    </row>
    <row r="23" spans="1:7" ht="12.75" customHeight="1" x14ac:dyDescent="0.2">
      <c r="A23" s="66" t="s">
        <v>71</v>
      </c>
      <c r="B23" s="83">
        <v>30.842296000000001</v>
      </c>
      <c r="C23" s="83">
        <v>32.192509000000001</v>
      </c>
      <c r="D23" s="83">
        <v>32.640220999999997</v>
      </c>
      <c r="E23" s="83">
        <v>191.74901</v>
      </c>
      <c r="F23" s="83">
        <v>212.618921</v>
      </c>
      <c r="G23" s="84">
        <f t="shared" si="0"/>
        <v>-9.8156414781166177</v>
      </c>
    </row>
    <row r="24" spans="1:7" ht="12.75" customHeight="1" x14ac:dyDescent="0.2">
      <c r="A24" s="66" t="s">
        <v>72</v>
      </c>
      <c r="B24" s="83">
        <v>65.166122999999999</v>
      </c>
      <c r="C24" s="83">
        <v>68.181477999999998</v>
      </c>
      <c r="D24" s="83">
        <v>103.146574</v>
      </c>
      <c r="E24" s="83">
        <v>474.94424199999997</v>
      </c>
      <c r="F24" s="83">
        <v>341.99647800000002</v>
      </c>
      <c r="G24" s="84">
        <f t="shared" si="0"/>
        <v>38.874015538838364</v>
      </c>
    </row>
    <row r="25" spans="1:7" ht="12.75" customHeight="1" x14ac:dyDescent="0.2">
      <c r="A25" s="66" t="s">
        <v>73</v>
      </c>
      <c r="B25" s="83">
        <v>4.9785700000000004</v>
      </c>
      <c r="C25" s="83">
        <v>0.26061499999999999</v>
      </c>
      <c r="D25" s="83">
        <v>0.33876899999999999</v>
      </c>
      <c r="E25" s="83">
        <v>7.0648929999999996</v>
      </c>
      <c r="F25" s="83">
        <v>2.4440580000000001</v>
      </c>
      <c r="G25" s="84">
        <f t="shared" si="0"/>
        <v>189.06404839819675</v>
      </c>
    </row>
    <row r="26" spans="1:7" ht="12.75" customHeight="1" x14ac:dyDescent="0.2">
      <c r="A26" s="66" t="s">
        <v>74</v>
      </c>
      <c r="B26" s="83">
        <v>0.72142099999999998</v>
      </c>
      <c r="C26" s="83">
        <v>2.1980140000000001</v>
      </c>
      <c r="D26" s="83">
        <v>0.37349100000000002</v>
      </c>
      <c r="E26" s="83">
        <v>10.975505999999999</v>
      </c>
      <c r="F26" s="83">
        <v>3.2158709999999999</v>
      </c>
      <c r="G26" s="84">
        <f t="shared" si="0"/>
        <v>241.29186152056468</v>
      </c>
    </row>
    <row r="27" spans="1:7" ht="12.75" customHeight="1" x14ac:dyDescent="0.2">
      <c r="A27" s="66" t="s">
        <v>83</v>
      </c>
      <c r="B27" s="83">
        <v>2.0467659999999999</v>
      </c>
      <c r="C27" s="83">
        <v>1.6622939999999999</v>
      </c>
      <c r="D27" s="83">
        <v>1.5344679999999999</v>
      </c>
      <c r="E27" s="83">
        <v>10.305084000000001</v>
      </c>
      <c r="F27" s="83">
        <v>10.897421</v>
      </c>
      <c r="G27" s="84">
        <f t="shared" si="0"/>
        <v>-5.4355704895681214</v>
      </c>
    </row>
    <row r="28" spans="1:7" ht="12.75" customHeight="1" x14ac:dyDescent="0.2">
      <c r="A28" s="66" t="s">
        <v>84</v>
      </c>
      <c r="B28" s="83">
        <v>3.4249869999999998</v>
      </c>
      <c r="C28" s="83">
        <v>3.425208</v>
      </c>
      <c r="D28" s="83">
        <v>3.9593159999999998</v>
      </c>
      <c r="E28" s="83">
        <v>20.839044999999999</v>
      </c>
      <c r="F28" s="83">
        <v>20.391556000000001</v>
      </c>
      <c r="G28" s="84">
        <f t="shared" si="0"/>
        <v>2.1944818727908597</v>
      </c>
    </row>
    <row r="29" spans="1:7" ht="12.75" customHeight="1" x14ac:dyDescent="0.2">
      <c r="A29" s="66" t="s">
        <v>75</v>
      </c>
      <c r="B29" s="83">
        <v>4.2407539999999999</v>
      </c>
      <c r="C29" s="83">
        <v>3.5054539999999998</v>
      </c>
      <c r="D29" s="83">
        <v>5.1750509999999998</v>
      </c>
      <c r="E29" s="83">
        <v>24.350349999999999</v>
      </c>
      <c r="F29" s="83">
        <v>21.390656</v>
      </c>
      <c r="G29" s="84">
        <f t="shared" si="0"/>
        <v>13.836387252452653</v>
      </c>
    </row>
    <row r="30" spans="1:7" ht="12.75" customHeight="1" x14ac:dyDescent="0.2">
      <c r="A30" s="66" t="s">
        <v>76</v>
      </c>
      <c r="B30" s="83">
        <v>22.702228000000002</v>
      </c>
      <c r="C30" s="83">
        <v>20.674156</v>
      </c>
      <c r="D30" s="83">
        <v>20.664936000000001</v>
      </c>
      <c r="E30" s="83">
        <v>136.69192200000001</v>
      </c>
      <c r="F30" s="83">
        <v>106.339989</v>
      </c>
      <c r="G30" s="84">
        <f t="shared" si="0"/>
        <v>28.542351081115868</v>
      </c>
    </row>
    <row r="31" spans="1:7" ht="12.75" customHeight="1" x14ac:dyDescent="0.2">
      <c r="A31" s="66" t="s">
        <v>82</v>
      </c>
      <c r="B31" s="83">
        <v>2.8155190000000001</v>
      </c>
      <c r="C31" s="83">
        <v>2.6586560000000001</v>
      </c>
      <c r="D31" s="83">
        <v>3.9980349999999998</v>
      </c>
      <c r="E31" s="83">
        <v>18.595569999999999</v>
      </c>
      <c r="F31" s="83">
        <v>80.792163000000002</v>
      </c>
      <c r="G31" s="84">
        <f t="shared" si="0"/>
        <v>-76.983448258465373</v>
      </c>
    </row>
    <row r="32" spans="1:7" ht="12.75" customHeight="1" x14ac:dyDescent="0.2">
      <c r="A32" s="58" t="s">
        <v>77</v>
      </c>
      <c r="B32" s="83">
        <f>B10-B12</f>
        <v>464.53922700000044</v>
      </c>
      <c r="C32" s="83">
        <f>C10-C12</f>
        <v>589.65090999999984</v>
      </c>
      <c r="D32" s="83">
        <f>D10-D12</f>
        <v>639.20697199999972</v>
      </c>
      <c r="E32" s="83">
        <f>E10-E12</f>
        <v>3968.0480259999986</v>
      </c>
      <c r="F32" s="83">
        <f>F10-F12</f>
        <v>4577.4098329999997</v>
      </c>
      <c r="G32" s="84">
        <f t="shared" si="0"/>
        <v>-13.312371608216466</v>
      </c>
    </row>
    <row r="33" spans="1:7" ht="12.75" customHeight="1" x14ac:dyDescent="0.2">
      <c r="A33" s="6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6" t="s">
        <v>78</v>
      </c>
      <c r="B34" s="83">
        <v>164.288768</v>
      </c>
      <c r="C34" s="83">
        <v>240.50414699999999</v>
      </c>
      <c r="D34" s="83">
        <v>291.80272500000001</v>
      </c>
      <c r="E34" s="83">
        <v>1721.533608</v>
      </c>
      <c r="F34" s="83">
        <v>1777.643307</v>
      </c>
      <c r="G34" s="84">
        <f t="shared" ref="G34:G43" si="1">IF(AND(F34&gt;0,E34&gt;0),(E34/F34%)-100,"x  ")</f>
        <v>-3.1564093189590636</v>
      </c>
    </row>
    <row r="35" spans="1:7" ht="12.75" customHeight="1" x14ac:dyDescent="0.2">
      <c r="A35" s="66" t="s">
        <v>79</v>
      </c>
      <c r="B35" s="83">
        <v>50.550018000000001</v>
      </c>
      <c r="C35" s="83">
        <v>55.674156000000004</v>
      </c>
      <c r="D35" s="83">
        <v>47.972278000000003</v>
      </c>
      <c r="E35" s="83">
        <v>325.683606</v>
      </c>
      <c r="F35" s="83">
        <v>411.79024199999998</v>
      </c>
      <c r="G35" s="84">
        <f t="shared" si="1"/>
        <v>-20.910314819941746</v>
      </c>
    </row>
    <row r="36" spans="1:7" ht="12.75" customHeight="1" x14ac:dyDescent="0.2">
      <c r="A36" s="66" t="s">
        <v>80</v>
      </c>
      <c r="B36" s="83">
        <v>111.2088</v>
      </c>
      <c r="C36" s="83">
        <v>100.108655</v>
      </c>
      <c r="D36" s="83">
        <v>104.540542</v>
      </c>
      <c r="E36" s="83">
        <v>629.65128000000004</v>
      </c>
      <c r="F36" s="83">
        <v>643.46772899999996</v>
      </c>
      <c r="G36" s="84">
        <f t="shared" si="1"/>
        <v>-2.1471860013044903</v>
      </c>
    </row>
    <row r="37" spans="1:7" ht="12.75" customHeight="1" x14ac:dyDescent="0.2">
      <c r="A37" s="66" t="s">
        <v>81</v>
      </c>
      <c r="B37" s="83">
        <v>38.157223999999999</v>
      </c>
      <c r="C37" s="83">
        <v>27.337714999999999</v>
      </c>
      <c r="D37" s="83">
        <v>30.906051000000001</v>
      </c>
      <c r="E37" s="83">
        <v>217.48922899999999</v>
      </c>
      <c r="F37" s="83">
        <v>382.34981099999999</v>
      </c>
      <c r="G37" s="84">
        <f t="shared" si="1"/>
        <v>-43.117735972936053</v>
      </c>
    </row>
    <row r="38" spans="1:7" ht="12.75" customHeight="1" x14ac:dyDescent="0.2">
      <c r="A38" s="66" t="s">
        <v>85</v>
      </c>
      <c r="B38" s="83">
        <v>57.020637000000001</v>
      </c>
      <c r="C38" s="83">
        <v>66.632402999999996</v>
      </c>
      <c r="D38" s="83">
        <v>62.975113999999998</v>
      </c>
      <c r="E38" s="83">
        <v>348.76880799999998</v>
      </c>
      <c r="F38" s="83">
        <v>347.539469</v>
      </c>
      <c r="G38" s="84">
        <f t="shared" si="1"/>
        <v>0.35372644250658425</v>
      </c>
    </row>
    <row r="39" spans="1:7" ht="12.75" customHeight="1" x14ac:dyDescent="0.2">
      <c r="A39" s="66" t="s">
        <v>157</v>
      </c>
      <c r="B39" s="83">
        <v>6.1423920000000001</v>
      </c>
      <c r="C39" s="83">
        <v>5.86557</v>
      </c>
      <c r="D39" s="83">
        <v>6.4702190000000002</v>
      </c>
      <c r="E39" s="83">
        <v>37.521858000000002</v>
      </c>
      <c r="F39" s="83">
        <v>32.810586000000001</v>
      </c>
      <c r="G39" s="84">
        <f t="shared" si="1"/>
        <v>14.358999866689359</v>
      </c>
    </row>
    <row r="40" spans="1:7" ht="12.75" customHeight="1" x14ac:dyDescent="0.2">
      <c r="A40" s="66" t="s">
        <v>86</v>
      </c>
      <c r="B40" s="83">
        <v>19.568565</v>
      </c>
      <c r="C40" s="83">
        <v>78.151143000000005</v>
      </c>
      <c r="D40" s="83">
        <v>77.134535</v>
      </c>
      <c r="E40" s="83">
        <v>591.70965899999999</v>
      </c>
      <c r="F40" s="83">
        <v>863.26583400000004</v>
      </c>
      <c r="G40" s="84">
        <f t="shared" si="1"/>
        <v>-31.456842643908004</v>
      </c>
    </row>
    <row r="41" spans="1:7" ht="12.75" customHeight="1" x14ac:dyDescent="0.2">
      <c r="A41" s="66" t="s">
        <v>87</v>
      </c>
      <c r="B41" s="83">
        <v>13.463708</v>
      </c>
      <c r="C41" s="83">
        <v>11.970594</v>
      </c>
      <c r="D41" s="83">
        <v>13.637606</v>
      </c>
      <c r="E41" s="83">
        <v>73.743380000000002</v>
      </c>
      <c r="F41" s="83">
        <v>93.713719999999995</v>
      </c>
      <c r="G41" s="84">
        <f t="shared" si="1"/>
        <v>-21.309942663678271</v>
      </c>
    </row>
    <row r="42" spans="1:7" ht="12.75" customHeight="1" x14ac:dyDescent="0.2">
      <c r="A42" s="66" t="s">
        <v>88</v>
      </c>
      <c r="B42" s="83">
        <v>4.1391150000000003</v>
      </c>
      <c r="C42" s="83">
        <v>3.4065270000000001</v>
      </c>
      <c r="D42" s="83">
        <v>3.7679019999999999</v>
      </c>
      <c r="E42" s="83">
        <v>21.946598000000002</v>
      </c>
      <c r="F42" s="83">
        <v>24.829135000000001</v>
      </c>
      <c r="G42" s="84">
        <f t="shared" si="1"/>
        <v>-11.609494249396931</v>
      </c>
    </row>
    <row r="43" spans="1:7" ht="12.75" customHeight="1" x14ac:dyDescent="0.2">
      <c r="A43" s="67" t="s">
        <v>89</v>
      </c>
      <c r="B43" s="83">
        <f>B8-B10</f>
        <v>276.79221999999982</v>
      </c>
      <c r="C43" s="83">
        <f>C8-C10</f>
        <v>506.90858800000001</v>
      </c>
      <c r="D43" s="83">
        <f>D8-D10</f>
        <v>376.40473699999984</v>
      </c>
      <c r="E43" s="83">
        <f>E8-E10</f>
        <v>1896.2529340000001</v>
      </c>
      <c r="F43" s="83">
        <f>F8-F10</f>
        <v>1413.7097869999998</v>
      </c>
      <c r="G43" s="84">
        <f t="shared" si="1"/>
        <v>34.133112144890333</v>
      </c>
    </row>
    <row r="44" spans="1:7" ht="12.75" customHeight="1" x14ac:dyDescent="0.2">
      <c r="A44" s="58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90</v>
      </c>
      <c r="B45" s="83">
        <v>20.056035999999999</v>
      </c>
      <c r="C45" s="83">
        <v>80.616630000000001</v>
      </c>
      <c r="D45" s="83">
        <v>16.523820000000001</v>
      </c>
      <c r="E45" s="83">
        <v>235.48726600000001</v>
      </c>
      <c r="F45" s="83">
        <v>148.99676199999999</v>
      </c>
      <c r="G45" s="84">
        <f>IF(AND(F45&gt;0,E45&gt;0),(E45/F45%)-100,"x  ")</f>
        <v>58.048579606045422</v>
      </c>
    </row>
    <row r="46" spans="1:7" ht="12.75" customHeight="1" x14ac:dyDescent="0.2">
      <c r="A46" s="58" t="s">
        <v>91</v>
      </c>
      <c r="B46" s="83">
        <v>81.084879999999998</v>
      </c>
      <c r="C46" s="83">
        <v>78.554023999999998</v>
      </c>
      <c r="D46" s="83">
        <v>132.11989500000001</v>
      </c>
      <c r="E46" s="83">
        <v>414.27073000000001</v>
      </c>
      <c r="F46" s="83">
        <v>491.38495899999998</v>
      </c>
      <c r="G46" s="84">
        <f>IF(AND(F46&gt;0,E46&gt;0),(E46/F46%)-100,"x  ")</f>
        <v>-15.693241640308315</v>
      </c>
    </row>
    <row r="47" spans="1:7" ht="12.75" customHeight="1" x14ac:dyDescent="0.2">
      <c r="A47" s="58" t="s">
        <v>92</v>
      </c>
      <c r="B47" s="83">
        <v>110.44959799999999</v>
      </c>
      <c r="C47" s="83">
        <v>184.99559400000001</v>
      </c>
      <c r="D47" s="83">
        <v>56.475282</v>
      </c>
      <c r="E47" s="83">
        <v>532.20406500000001</v>
      </c>
      <c r="F47" s="83">
        <v>247.20586700000001</v>
      </c>
      <c r="G47" s="84">
        <f>IF(AND(F47&gt;0,E47&gt;0),(E47/F47%)-100,"x  ")</f>
        <v>115.28779695184176</v>
      </c>
    </row>
    <row r="48" spans="1:7" ht="12.75" customHeight="1" x14ac:dyDescent="0.2">
      <c r="A48" s="58" t="s">
        <v>93</v>
      </c>
      <c r="B48" s="83">
        <v>38.953687000000002</v>
      </c>
      <c r="C48" s="83">
        <v>145.51896500000001</v>
      </c>
      <c r="D48" s="83">
        <v>153.72916000000001</v>
      </c>
      <c r="E48" s="83">
        <v>599.177638</v>
      </c>
      <c r="F48" s="83">
        <v>256.49592899999999</v>
      </c>
      <c r="G48" s="84">
        <f>IF(AND(F48&gt;0,E48&gt;0),(E48/F48%)-100,"x  ")</f>
        <v>133.60122725378616</v>
      </c>
    </row>
    <row r="49" spans="1:7" ht="12.75" customHeight="1" x14ac:dyDescent="0.2">
      <c r="A49" s="59" t="s">
        <v>94</v>
      </c>
      <c r="B49" s="83">
        <v>27.295680000000001</v>
      </c>
      <c r="C49" s="83">
        <v>36.924925999999999</v>
      </c>
      <c r="D49" s="83">
        <v>30.117725</v>
      </c>
      <c r="E49" s="83">
        <v>252.49952099999999</v>
      </c>
      <c r="F49" s="83">
        <v>243.17638700000001</v>
      </c>
      <c r="G49" s="84">
        <f>IF(AND(F49&gt;0,E49&gt;0),(E49/F49%)-100,"x  ")</f>
        <v>3.8338977377766383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95</v>
      </c>
      <c r="B51" s="83">
        <v>5.8038590000000001</v>
      </c>
      <c r="C51" s="83">
        <v>7.1626050000000001</v>
      </c>
      <c r="D51" s="83">
        <v>6.03674</v>
      </c>
      <c r="E51" s="83">
        <v>40.489069000000001</v>
      </c>
      <c r="F51" s="83">
        <v>23.392163</v>
      </c>
      <c r="G51" s="84">
        <f>IF(AND(F51&gt;0,E51&gt;0),(E51/F51%)-100,"x  ")</f>
        <v>73.08817914786249</v>
      </c>
    </row>
    <row r="52" spans="1:7" ht="12.75" customHeight="1" x14ac:dyDescent="0.2">
      <c r="A52" s="67" t="s">
        <v>96</v>
      </c>
      <c r="B52" s="83">
        <v>0.83693700000000004</v>
      </c>
      <c r="C52" s="83">
        <v>1.00166</v>
      </c>
      <c r="D52" s="83">
        <v>2.0194030000000001</v>
      </c>
      <c r="E52" s="83">
        <v>12.441158</v>
      </c>
      <c r="F52" s="83">
        <v>13.066591000000001</v>
      </c>
      <c r="G52" s="84">
        <f>IF(AND(F52&gt;0,E52&gt;0),(E52/F52%)-100,"x  ")</f>
        <v>-4.7865047585862328</v>
      </c>
    </row>
    <row r="53" spans="1:7" ht="12.75" customHeight="1" x14ac:dyDescent="0.2">
      <c r="A53" s="67" t="s">
        <v>97</v>
      </c>
      <c r="B53" s="83">
        <v>8.2240649999999995</v>
      </c>
      <c r="C53" s="83">
        <v>14.202821</v>
      </c>
      <c r="D53" s="83">
        <v>10.798813000000001</v>
      </c>
      <c r="E53" s="83">
        <v>102.754175</v>
      </c>
      <c r="F53" s="83">
        <v>72.253015000000005</v>
      </c>
      <c r="G53" s="84">
        <f>IF(AND(F53&gt;0,E53&gt;0),(E53/F53%)-100,"x  ")</f>
        <v>42.214376797978588</v>
      </c>
    </row>
    <row r="54" spans="1:7" ht="12.75" customHeight="1" x14ac:dyDescent="0.2">
      <c r="A54" s="60" t="s">
        <v>98</v>
      </c>
      <c r="B54" s="83">
        <v>284.60936500000003</v>
      </c>
      <c r="C54" s="83">
        <v>499.34172899999999</v>
      </c>
      <c r="D54" s="83">
        <v>500.47949499999999</v>
      </c>
      <c r="E54" s="83">
        <v>2605.683959</v>
      </c>
      <c r="F54" s="83">
        <v>2870.779192</v>
      </c>
      <c r="G54" s="84">
        <f>IF(AND(F54&gt;0,E54&gt;0),(E54/F54%)-100,"x  ")</f>
        <v>-9.2342606404122165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99</v>
      </c>
      <c r="B56" s="83">
        <v>185.40759</v>
      </c>
      <c r="C56" s="83">
        <v>445.34147999999999</v>
      </c>
      <c r="D56" s="83">
        <v>458.59879999999998</v>
      </c>
      <c r="E56" s="83">
        <v>1852.4614630000001</v>
      </c>
      <c r="F56" s="83">
        <v>2580.22037</v>
      </c>
      <c r="G56" s="84">
        <f>IF(AND(F56&gt;0,E56&gt;0),(E56/F56%)-100,"x  ")</f>
        <v>-28.205300425560154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100</v>
      </c>
      <c r="B58" s="83">
        <v>106.975432</v>
      </c>
      <c r="C58" s="83">
        <v>320.33712700000001</v>
      </c>
      <c r="D58" s="83">
        <v>375.20821799999999</v>
      </c>
      <c r="E58" s="83">
        <v>1466.714111</v>
      </c>
      <c r="F58" s="83">
        <v>1890.1603809999999</v>
      </c>
      <c r="G58" s="84">
        <f>IF(AND(F58&gt;0,E58&gt;0),(E58/F58%)-100,"x  ")</f>
        <v>-22.402663512393232</v>
      </c>
    </row>
    <row r="59" spans="1:7" ht="12.75" customHeight="1" x14ac:dyDescent="0.2">
      <c r="A59" s="57" t="s">
        <v>101</v>
      </c>
      <c r="B59" s="83">
        <v>72.773022999999995</v>
      </c>
      <c r="C59" s="83">
        <v>4.6470969999999996</v>
      </c>
      <c r="D59" s="83">
        <v>75.606795000000005</v>
      </c>
      <c r="E59" s="83">
        <v>169.994878</v>
      </c>
      <c r="F59" s="83">
        <v>22.874955</v>
      </c>
      <c r="G59" s="100" t="s">
        <v>187</v>
      </c>
    </row>
    <row r="60" spans="1:7" ht="12.75" customHeight="1" x14ac:dyDescent="0.2">
      <c r="A60" s="64" t="s">
        <v>153</v>
      </c>
      <c r="B60" s="83">
        <v>42.239260999999999</v>
      </c>
      <c r="C60" s="83">
        <v>44.491701999999997</v>
      </c>
      <c r="D60" s="83">
        <v>29.949581999999999</v>
      </c>
      <c r="E60" s="83">
        <v>548.26626699999997</v>
      </c>
      <c r="F60" s="83">
        <v>252.81596999999999</v>
      </c>
      <c r="G60" s="84">
        <f>IF(AND(F60&gt;0,E60&gt;0),(E60/F60%)-100,"x  ")</f>
        <v>116.86377921458049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102</v>
      </c>
      <c r="B62" s="83">
        <v>32.561548999999999</v>
      </c>
      <c r="C62" s="83">
        <v>34.666822000000003</v>
      </c>
      <c r="D62" s="83">
        <v>19.681920000000002</v>
      </c>
      <c r="E62" s="83">
        <v>205.38736900000001</v>
      </c>
      <c r="F62" s="83">
        <v>128.40937099999999</v>
      </c>
      <c r="G62" s="84">
        <f>IF(AND(F62&gt;0,E62&gt;0),(E62/F62%)-100,"x  ")</f>
        <v>59.947336709561512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103</v>
      </c>
      <c r="B64" s="83">
        <v>1369.381142</v>
      </c>
      <c r="C64" s="83">
        <v>1473.722501</v>
      </c>
      <c r="D64" s="83">
        <v>988.18629399999998</v>
      </c>
      <c r="E64" s="83">
        <v>6583.743708</v>
      </c>
      <c r="F64" s="83">
        <v>4905.5659070000002</v>
      </c>
      <c r="G64" s="84">
        <f>IF(AND(F64&gt;0,E64&gt;0),(E64/F64%)-100,"x  ")</f>
        <v>34.209667810299379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104</v>
      </c>
      <c r="B66" s="83">
        <v>353.446258</v>
      </c>
      <c r="C66" s="83">
        <v>423.36350199999998</v>
      </c>
      <c r="D66" s="83">
        <v>103.22125800000001</v>
      </c>
      <c r="E66" s="83">
        <v>1399.925821</v>
      </c>
      <c r="F66" s="83">
        <v>1026.015494</v>
      </c>
      <c r="G66" s="84">
        <f>IF(AND(F66&gt;0,E66&gt;0),(E66/F66%)-100,"x  ")</f>
        <v>36.442951318627962</v>
      </c>
    </row>
    <row r="67" spans="1:7" ht="12.75" customHeight="1" x14ac:dyDescent="0.2">
      <c r="A67" s="67" t="s">
        <v>105</v>
      </c>
      <c r="B67" s="83">
        <v>615.82544399999995</v>
      </c>
      <c r="C67" s="83">
        <v>303.27593000000002</v>
      </c>
      <c r="D67" s="83">
        <v>347.47928400000001</v>
      </c>
      <c r="E67" s="83">
        <v>2795.8571080000002</v>
      </c>
      <c r="F67" s="83">
        <v>2146.7803399999998</v>
      </c>
      <c r="G67" s="84">
        <f>IF(AND(F67&gt;0,E67&gt;0),(E67/F67%)-100,"x  ")</f>
        <v>30.234894362783308</v>
      </c>
    </row>
    <row r="68" spans="1:7" ht="12.75" customHeight="1" x14ac:dyDescent="0.2">
      <c r="A68" s="67" t="s">
        <v>106</v>
      </c>
      <c r="B68" s="83">
        <v>24.894434</v>
      </c>
      <c r="C68" s="83">
        <v>12.992703000000001</v>
      </c>
      <c r="D68" s="83">
        <v>15.542567999999999</v>
      </c>
      <c r="E68" s="83">
        <v>135.154493</v>
      </c>
      <c r="F68" s="83">
        <v>125.183368</v>
      </c>
      <c r="G68" s="84">
        <f>IF(AND(F68&gt;0,E68&gt;0),(E68/F68%)-100,"x  ")</f>
        <v>7.9652154749503126</v>
      </c>
    </row>
    <row r="69" spans="1:7" ht="12.75" customHeight="1" x14ac:dyDescent="0.2">
      <c r="A69" s="67" t="s">
        <v>107</v>
      </c>
      <c r="B69" s="83">
        <v>15.375313999999999</v>
      </c>
      <c r="C69" s="83">
        <v>13.846282</v>
      </c>
      <c r="D69" s="83">
        <v>12.620926000000001</v>
      </c>
      <c r="E69" s="83">
        <v>272.87745899999999</v>
      </c>
      <c r="F69" s="83">
        <v>185.43548899999999</v>
      </c>
      <c r="G69" s="84">
        <f>IF(AND(F69&gt;0,E69&gt;0),(E69/F69%)-100,"x  ")</f>
        <v>47.154927285790478</v>
      </c>
    </row>
    <row r="70" spans="1:7" ht="12.75" customHeight="1" x14ac:dyDescent="0.2">
      <c r="A70" s="68" t="s">
        <v>108</v>
      </c>
      <c r="B70" s="83">
        <v>9.5373269999999994</v>
      </c>
      <c r="C70" s="83">
        <v>11.972474999999999</v>
      </c>
      <c r="D70" s="83">
        <v>7.7138920000000004</v>
      </c>
      <c r="E70" s="83">
        <v>53.528897000000001</v>
      </c>
      <c r="F70" s="83">
        <v>38.795091999999997</v>
      </c>
      <c r="G70" s="84">
        <f>IF(AND(F70&gt;0,E70&gt;0),(E70/F70%)-100,"x  ")</f>
        <v>37.978528314870346</v>
      </c>
    </row>
    <row r="71" spans="1:7" ht="12.75" customHeight="1" x14ac:dyDescent="0.2">
      <c r="A71" s="61" t="s">
        <v>109</v>
      </c>
      <c r="B71" s="83">
        <v>128.258647</v>
      </c>
      <c r="C71" s="83">
        <v>11.132439</v>
      </c>
      <c r="D71" s="83">
        <v>9.4840979999999995</v>
      </c>
      <c r="E71" s="83">
        <v>308.43955299999999</v>
      </c>
      <c r="F71" s="83">
        <v>61.023159</v>
      </c>
      <c r="G71" s="100" t="s">
        <v>187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134</v>
      </c>
      <c r="B73" s="83">
        <v>7.4176909999999996</v>
      </c>
      <c r="C73" s="83">
        <v>8.5268289999999993</v>
      </c>
      <c r="D73" s="83">
        <v>6.7827570000000001</v>
      </c>
      <c r="E73" s="83">
        <v>50.371450000000003</v>
      </c>
      <c r="F73" s="83">
        <v>48.553998999999997</v>
      </c>
      <c r="G73" s="84">
        <f>IF(AND(F73&gt;0,E73&gt;0),(E73/F73%)-100,"x  ")</f>
        <v>3.743154091180017</v>
      </c>
    </row>
    <row r="74" spans="1:7" ht="24" x14ac:dyDescent="0.2">
      <c r="A74" s="62" t="s">
        <v>128</v>
      </c>
      <c r="B74" s="83">
        <v>164.59373299999999</v>
      </c>
      <c r="C74" s="83">
        <v>165.607978</v>
      </c>
      <c r="D74" s="83">
        <v>155.68271999999999</v>
      </c>
      <c r="E74" s="83">
        <v>959.97072900000001</v>
      </c>
      <c r="F74" s="83">
        <v>1039.4989399999999</v>
      </c>
      <c r="G74" s="84">
        <f>IF(AND(F74&gt;0,E74&gt;0),(E74/F74%)-100,"x  ")</f>
        <v>-7.6506293503291118</v>
      </c>
    </row>
    <row r="75" spans="1:7" x14ac:dyDescent="0.2">
      <c r="A75" s="63" t="s">
        <v>57</v>
      </c>
      <c r="B75" s="90">
        <v>4569.8596649999999</v>
      </c>
      <c r="C75" s="91">
        <v>4482.1074609999996</v>
      </c>
      <c r="D75" s="91">
        <v>4077.3909950000002</v>
      </c>
      <c r="E75" s="91">
        <v>25186.216494</v>
      </c>
      <c r="F75" s="91">
        <v>23362.775346999999</v>
      </c>
      <c r="G75" s="92">
        <f>IF(AND(F75&gt;0,E75&gt;0),(E75/F75%)-100,"x  ")</f>
        <v>7.8048995460385129</v>
      </c>
    </row>
    <row r="76" spans="1:7" ht="12" customHeight="1" x14ac:dyDescent="0.2"/>
    <row r="77" spans="1:7" x14ac:dyDescent="0.2">
      <c r="A77" s="33" t="s">
        <v>159</v>
      </c>
    </row>
    <row r="78" spans="1:7" x14ac:dyDescent="0.2">
      <c r="A78" s="32" t="s">
        <v>136</v>
      </c>
      <c r="B78" s="32"/>
      <c r="C78" s="32"/>
      <c r="D78" s="32"/>
      <c r="E78" s="32"/>
      <c r="F78" s="32"/>
      <c r="G78" s="32"/>
    </row>
    <row r="79" spans="1:7" x14ac:dyDescent="0.2">
      <c r="A79" s="113" t="s">
        <v>137</v>
      </c>
      <c r="B79" s="113"/>
      <c r="C79" s="113"/>
      <c r="D79" s="113"/>
      <c r="E79" s="113"/>
      <c r="F79" s="113"/>
      <c r="G79" s="113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7:G27 A29:G38 A40:G75">
    <cfRule type="expression" dxfId="2" priority="3">
      <formula>MOD(ROW(),2)=1</formula>
    </cfRule>
  </conditionalFormatting>
  <conditionalFormatting sqref="A39:G39">
    <cfRule type="expression" dxfId="1" priority="2">
      <formula>MOD(ROW(),2)=1</formula>
    </cfRule>
  </conditionalFormatting>
  <conditionalFormatting sqref="A28:G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2/19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4" t="s">
        <v>164</v>
      </c>
      <c r="B2" s="114"/>
      <c r="C2" s="114"/>
      <c r="D2" s="114"/>
      <c r="E2" s="114"/>
      <c r="F2" s="114"/>
      <c r="G2" s="114"/>
    </row>
    <row r="3" spans="1:7" x14ac:dyDescent="0.2">
      <c r="A3" s="114" t="s">
        <v>176</v>
      </c>
      <c r="B3" s="114"/>
      <c r="C3" s="114"/>
      <c r="D3" s="114"/>
      <c r="E3" s="114"/>
      <c r="F3" s="114"/>
      <c r="G3" s="114"/>
    </row>
    <row r="29" spans="1:7" x14ac:dyDescent="0.2">
      <c r="A29" s="136" t="s">
        <v>177</v>
      </c>
      <c r="B29" s="136"/>
      <c r="C29" s="136"/>
      <c r="D29" s="136"/>
      <c r="E29" s="136"/>
      <c r="F29" s="136"/>
      <c r="G29" s="136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165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112</v>
      </c>
      <c r="B3" s="140" t="s">
        <v>113</v>
      </c>
      <c r="C3" s="141"/>
      <c r="D3" s="142"/>
      <c r="E3" s="14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3" t="s">
        <v>178</v>
      </c>
      <c r="C4" s="141"/>
      <c r="D4" s="142"/>
      <c r="E4" s="14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4"/>
      <c r="D5" s="142"/>
      <c r="E5" s="14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5"/>
      <c r="C6" s="142"/>
      <c r="D6" s="142"/>
      <c r="E6" s="14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24226.254940999999</v>
      </c>
      <c r="C8" s="96"/>
      <c r="D8" s="95">
        <v>23362.775346999999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2019</v>
      </c>
      <c r="C9" s="21">
        <v>2019</v>
      </c>
      <c r="D9" s="12">
        <v>2018</v>
      </c>
      <c r="E9" s="12">
        <v>2018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179</v>
      </c>
      <c r="B10" s="93">
        <v>4791.9210329999996</v>
      </c>
      <c r="C10" s="97">
        <f t="shared" ref="C10:C24" si="0">IF(B$8&gt;0,B10/B$8*100,0)</f>
        <v>19.779867109753948</v>
      </c>
      <c r="D10" s="93">
        <v>4708.5058319999998</v>
      </c>
      <c r="E10" s="97">
        <f t="shared" ref="E10:E24" si="1">IF(D$8&gt;0,D10/D$8*100,0)</f>
        <v>20.153880530313863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180</v>
      </c>
      <c r="B11" s="94">
        <v>2741.0607369999998</v>
      </c>
      <c r="C11" s="98">
        <f t="shared" si="0"/>
        <v>11.314422075040111</v>
      </c>
      <c r="D11" s="93">
        <v>1935.6026320000001</v>
      </c>
      <c r="E11" s="97">
        <f t="shared" si="1"/>
        <v>8.2849858514286048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181</v>
      </c>
      <c r="B12" s="94">
        <v>1721.533608</v>
      </c>
      <c r="C12" s="98">
        <f t="shared" si="0"/>
        <v>7.1060657629195223</v>
      </c>
      <c r="D12" s="93">
        <v>1777.643307</v>
      </c>
      <c r="E12" s="97">
        <f t="shared" si="1"/>
        <v>7.6088704385383146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182</v>
      </c>
      <c r="B13" s="94">
        <v>1466.714111</v>
      </c>
      <c r="C13" s="98">
        <f t="shared" si="0"/>
        <v>6.0542337830258859</v>
      </c>
      <c r="D13" s="93">
        <v>1890.1603809999999</v>
      </c>
      <c r="E13" s="97">
        <f t="shared" si="1"/>
        <v>8.0904787762842325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183</v>
      </c>
      <c r="B14" s="94">
        <v>798.98841500000003</v>
      </c>
      <c r="C14" s="98">
        <f t="shared" si="0"/>
        <v>3.2980269420339048</v>
      </c>
      <c r="D14" s="93">
        <v>619.02714400000002</v>
      </c>
      <c r="E14" s="97">
        <f t="shared" si="1"/>
        <v>2.6496301693860569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94">
        <v>778.81852200000003</v>
      </c>
      <c r="C15" s="98">
        <f t="shared" si="0"/>
        <v>3.2147706027890597</v>
      </c>
      <c r="D15" s="93">
        <v>1061.757247</v>
      </c>
      <c r="E15" s="97">
        <f t="shared" si="1"/>
        <v>4.5446537546590742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70</v>
      </c>
      <c r="B16" s="94">
        <v>775.203577</v>
      </c>
      <c r="C16" s="98">
        <f t="shared" si="0"/>
        <v>3.1998490021999308</v>
      </c>
      <c r="D16" s="93">
        <v>287.29297800000001</v>
      </c>
      <c r="E16" s="97">
        <f t="shared" si="1"/>
        <v>1.229703978799296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184</v>
      </c>
      <c r="B17" s="94">
        <v>655.02048300000001</v>
      </c>
      <c r="C17" s="98">
        <f t="shared" si="0"/>
        <v>2.7037628580860726</v>
      </c>
      <c r="D17" s="93">
        <v>308.05917399999998</v>
      </c>
      <c r="E17" s="97">
        <f t="shared" si="1"/>
        <v>1.3185898054682861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185</v>
      </c>
      <c r="B18" s="94">
        <v>633.65834500000005</v>
      </c>
      <c r="C18" s="98">
        <f t="shared" si="0"/>
        <v>2.6155852257940624</v>
      </c>
      <c r="D18" s="93">
        <v>215.69180499999999</v>
      </c>
      <c r="E18" s="97">
        <f t="shared" si="1"/>
        <v>0.92322851971307784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80</v>
      </c>
      <c r="B19" s="94">
        <v>629.65128000000004</v>
      </c>
      <c r="C19" s="98">
        <f t="shared" si="0"/>
        <v>2.5990450506421099</v>
      </c>
      <c r="D19" s="93">
        <v>643.46772899999996</v>
      </c>
      <c r="E19" s="97">
        <f t="shared" si="1"/>
        <v>2.7542435324689594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93</v>
      </c>
      <c r="B20" s="94">
        <v>599.177638</v>
      </c>
      <c r="C20" s="98">
        <f t="shared" si="0"/>
        <v>2.4732573790675527</v>
      </c>
      <c r="D20" s="93">
        <v>256.49592899999999</v>
      </c>
      <c r="E20" s="97">
        <f t="shared" si="1"/>
        <v>1.0978829577836799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86</v>
      </c>
      <c r="B21" s="94">
        <v>591.70965899999999</v>
      </c>
      <c r="C21" s="98">
        <f t="shared" si="0"/>
        <v>2.4424314052709941</v>
      </c>
      <c r="D21" s="93">
        <v>863.26583400000004</v>
      </c>
      <c r="E21" s="97">
        <f t="shared" si="1"/>
        <v>3.6950483030298518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92</v>
      </c>
      <c r="B22" s="94">
        <v>532.20406500000001</v>
      </c>
      <c r="C22" s="98">
        <f t="shared" si="0"/>
        <v>2.1968070025520503</v>
      </c>
      <c r="D22" s="93">
        <v>247.20586700000001</v>
      </c>
      <c r="E22" s="97">
        <f t="shared" si="1"/>
        <v>1.0581185810689377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63</v>
      </c>
      <c r="B23" s="94">
        <v>526.72341400000005</v>
      </c>
      <c r="C23" s="98">
        <f t="shared" si="0"/>
        <v>2.1741842281556467</v>
      </c>
      <c r="D23" s="93">
        <v>402.98356699999999</v>
      </c>
      <c r="E23" s="97">
        <f t="shared" si="1"/>
        <v>1.7248959552733398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72</v>
      </c>
      <c r="B24" s="94">
        <v>474.94424199999997</v>
      </c>
      <c r="C24" s="98">
        <f t="shared" si="0"/>
        <v>1.9604525881390542</v>
      </c>
      <c r="D24" s="93">
        <v>341.99647800000002</v>
      </c>
      <c r="E24" s="97">
        <f t="shared" si="1"/>
        <v>1.463852101988883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114</v>
      </c>
      <c r="B26" s="94">
        <f>B8-(SUM(B10:B24))</f>
        <v>6508.9258119999977</v>
      </c>
      <c r="C26" s="98">
        <f>IF(B$8&gt;0,B26/B$8*100,0)</f>
        <v>26.867238984530083</v>
      </c>
      <c r="D26" s="93">
        <f>D8-(SUM(D10:D24))</f>
        <v>7803.6194429999996</v>
      </c>
      <c r="E26" s="97">
        <f>IF(D$8&gt;0,D26/D$8*100,0)</f>
        <v>33.401936743795545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186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2019</v>
      </c>
      <c r="C30" s="6">
        <v>2018</v>
      </c>
      <c r="D30" s="6">
        <v>2017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116</v>
      </c>
      <c r="B31" s="99">
        <v>3333.9404359999999</v>
      </c>
      <c r="C31" s="99">
        <v>3420.6150590000002</v>
      </c>
      <c r="D31" s="99">
        <v>3636.2664319999999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117</v>
      </c>
      <c r="B32" s="99">
        <v>4030.1601409999998</v>
      </c>
      <c r="C32" s="99">
        <v>2698.8891789999998</v>
      </c>
      <c r="D32" s="99">
        <v>4110.1865539999999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118</v>
      </c>
      <c r="B33" s="99">
        <v>4218.6768689999999</v>
      </c>
      <c r="C33" s="99">
        <v>4160.6015369999996</v>
      </c>
      <c r="D33" s="99">
        <v>5079.3583310000004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119</v>
      </c>
      <c r="B34" s="99">
        <v>4405.2665269999998</v>
      </c>
      <c r="C34" s="99">
        <v>4244.7491710000004</v>
      </c>
      <c r="D34" s="99">
        <v>3712.3192709999998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120</v>
      </c>
      <c r="B35" s="99">
        <v>4316.5004509999999</v>
      </c>
      <c r="C35" s="99">
        <v>3848.811044</v>
      </c>
      <c r="D35" s="99">
        <v>5035.0864979999997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121</v>
      </c>
      <c r="B36" s="99">
        <v>3921.710517</v>
      </c>
      <c r="C36" s="99">
        <v>4989.1093570000003</v>
      </c>
      <c r="D36" s="99">
        <v>4237.8259930000004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122</v>
      </c>
      <c r="B37" s="99">
        <v>0</v>
      </c>
      <c r="C37" s="99">
        <v>4272.8529129999997</v>
      </c>
      <c r="D37" s="99">
        <v>3867.272136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123</v>
      </c>
      <c r="B38" s="99">
        <v>0</v>
      </c>
      <c r="C38" s="99">
        <v>3514.4033679999998</v>
      </c>
      <c r="D38" s="99">
        <v>4455.1256860000003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124</v>
      </c>
      <c r="B39" s="99">
        <v>0</v>
      </c>
      <c r="C39" s="99">
        <v>4680.6319169999997</v>
      </c>
      <c r="D39" s="99">
        <v>4325.752195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125</v>
      </c>
      <c r="B40" s="99">
        <v>0</v>
      </c>
      <c r="C40" s="99">
        <v>3835.3413070000001</v>
      </c>
      <c r="D40" s="99">
        <v>4626.1331419999997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126</v>
      </c>
      <c r="B41" s="99">
        <v>0</v>
      </c>
      <c r="C41" s="99">
        <v>5293.5728060000001</v>
      </c>
      <c r="D41" s="99">
        <v>4974.0468060000003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127</v>
      </c>
      <c r="B42" s="99">
        <v>0</v>
      </c>
      <c r="C42" s="99">
        <v>5687.2735949999997</v>
      </c>
      <c r="D42" s="99">
        <v>5343.4448949999996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8" t="s">
        <v>167</v>
      </c>
      <c r="B43" s="79"/>
      <c r="C43" s="79"/>
      <c r="D43" s="80"/>
    </row>
    <row r="44" spans="1:26" x14ac:dyDescent="0.2">
      <c r="A44" s="6"/>
      <c r="B44" s="6" t="s">
        <v>110</v>
      </c>
      <c r="C44" s="6" t="s">
        <v>111</v>
      </c>
      <c r="D44" s="6" t="s">
        <v>115</v>
      </c>
    </row>
    <row r="45" spans="1:26" x14ac:dyDescent="0.2">
      <c r="A45" s="6" t="s">
        <v>116</v>
      </c>
      <c r="B45" s="28">
        <f>IF(B31=0,#N/A,B31)</f>
        <v>3333.9404359999999</v>
      </c>
      <c r="C45" s="28">
        <f t="shared" ref="C45:D45" si="2">IF(C31=0,#N/A,C31)</f>
        <v>3420.6150590000002</v>
      </c>
      <c r="D45" s="28">
        <f t="shared" si="2"/>
        <v>3636.2664319999999</v>
      </c>
    </row>
    <row r="46" spans="1:26" x14ac:dyDescent="0.2">
      <c r="A46" s="15" t="s">
        <v>117</v>
      </c>
      <c r="B46" s="28">
        <f t="shared" ref="B46:D56" si="3">IF(B32=0,#N/A,B32)</f>
        <v>4030.1601409999998</v>
      </c>
      <c r="C46" s="28">
        <f t="shared" si="3"/>
        <v>2698.8891789999998</v>
      </c>
      <c r="D46" s="28">
        <f t="shared" si="3"/>
        <v>4110.1865539999999</v>
      </c>
    </row>
    <row r="47" spans="1:26" x14ac:dyDescent="0.2">
      <c r="A47" s="15" t="s">
        <v>118</v>
      </c>
      <c r="B47" s="28">
        <f t="shared" si="3"/>
        <v>4218.6768689999999</v>
      </c>
      <c r="C47" s="28">
        <f t="shared" si="3"/>
        <v>4160.6015369999996</v>
      </c>
      <c r="D47" s="28">
        <f t="shared" si="3"/>
        <v>5079.3583310000004</v>
      </c>
    </row>
    <row r="48" spans="1:26" x14ac:dyDescent="0.2">
      <c r="A48" s="6" t="s">
        <v>119</v>
      </c>
      <c r="B48" s="28">
        <f t="shared" si="3"/>
        <v>4405.2665269999998</v>
      </c>
      <c r="C48" s="28">
        <f t="shared" si="3"/>
        <v>4244.7491710000004</v>
      </c>
      <c r="D48" s="28">
        <f t="shared" si="3"/>
        <v>3712.3192709999998</v>
      </c>
    </row>
    <row r="49" spans="1:4" x14ac:dyDescent="0.2">
      <c r="A49" s="15" t="s">
        <v>120</v>
      </c>
      <c r="B49" s="28">
        <f t="shared" si="3"/>
        <v>4316.5004509999999</v>
      </c>
      <c r="C49" s="28">
        <f t="shared" si="3"/>
        <v>3848.811044</v>
      </c>
      <c r="D49" s="28">
        <f t="shared" si="3"/>
        <v>5035.0864979999997</v>
      </c>
    </row>
    <row r="50" spans="1:4" x14ac:dyDescent="0.2">
      <c r="A50" s="15" t="s">
        <v>121</v>
      </c>
      <c r="B50" s="28">
        <f t="shared" si="3"/>
        <v>3921.710517</v>
      </c>
      <c r="C50" s="28">
        <f t="shared" si="3"/>
        <v>4989.1093570000003</v>
      </c>
      <c r="D50" s="28">
        <f t="shared" si="3"/>
        <v>4237.8259930000004</v>
      </c>
    </row>
    <row r="51" spans="1:4" x14ac:dyDescent="0.2">
      <c r="A51" s="6" t="s">
        <v>122</v>
      </c>
      <c r="B51" s="28" t="e">
        <f t="shared" si="3"/>
        <v>#N/A</v>
      </c>
      <c r="C51" s="28">
        <f t="shared" si="3"/>
        <v>4272.8529129999997</v>
      </c>
      <c r="D51" s="28">
        <f t="shared" si="3"/>
        <v>3867.272136</v>
      </c>
    </row>
    <row r="52" spans="1:4" x14ac:dyDescent="0.2">
      <c r="A52" s="15" t="s">
        <v>123</v>
      </c>
      <c r="B52" s="28" t="e">
        <f t="shared" si="3"/>
        <v>#N/A</v>
      </c>
      <c r="C52" s="28">
        <f t="shared" si="3"/>
        <v>3514.4033679999998</v>
      </c>
      <c r="D52" s="28">
        <f t="shared" si="3"/>
        <v>4455.1256860000003</v>
      </c>
    </row>
    <row r="53" spans="1:4" x14ac:dyDescent="0.2">
      <c r="A53" s="15" t="s">
        <v>124</v>
      </c>
      <c r="B53" s="28" t="e">
        <f t="shared" si="3"/>
        <v>#N/A</v>
      </c>
      <c r="C53" s="28">
        <f t="shared" si="3"/>
        <v>4680.6319169999997</v>
      </c>
      <c r="D53" s="28">
        <f t="shared" si="3"/>
        <v>4325.752195</v>
      </c>
    </row>
    <row r="54" spans="1:4" x14ac:dyDescent="0.2">
      <c r="A54" s="6" t="s">
        <v>125</v>
      </c>
      <c r="B54" s="28" t="e">
        <f t="shared" si="3"/>
        <v>#N/A</v>
      </c>
      <c r="C54" s="28">
        <f t="shared" si="3"/>
        <v>3835.3413070000001</v>
      </c>
      <c r="D54" s="28">
        <f t="shared" si="3"/>
        <v>4626.1331419999997</v>
      </c>
    </row>
    <row r="55" spans="1:4" x14ac:dyDescent="0.2">
      <c r="A55" s="15" t="s">
        <v>126</v>
      </c>
      <c r="B55" s="28" t="e">
        <f t="shared" si="3"/>
        <v>#N/A</v>
      </c>
      <c r="C55" s="28">
        <f t="shared" si="3"/>
        <v>5293.5728060000001</v>
      </c>
      <c r="D55" s="28">
        <f t="shared" si="3"/>
        <v>4974.0468060000003</v>
      </c>
    </row>
    <row r="56" spans="1:4" x14ac:dyDescent="0.2">
      <c r="A56" s="15" t="s">
        <v>127</v>
      </c>
      <c r="B56" s="28" t="e">
        <f t="shared" si="3"/>
        <v>#N/A</v>
      </c>
      <c r="C56" s="28">
        <f t="shared" si="3"/>
        <v>5687.2735949999997</v>
      </c>
      <c r="D56" s="28">
        <f t="shared" si="3"/>
        <v>5343.4448949999996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2012-06-05T11:27:00Z</cp:lastPrinted>
  <dcterms:created xsi:type="dcterms:W3CDTF">2012-03-28T07:56:08Z</dcterms:created>
  <dcterms:modified xsi:type="dcterms:W3CDTF">2019-09-11T05:57:13Z</dcterms:modified>
  <cp:category>LIS-Bericht</cp:category>
</cp:coreProperties>
</file>