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II_1_vj_HH\"/>
    </mc:Choice>
  </mc:AlternateContent>
  <bookViews>
    <workbookView xWindow="0" yWindow="0" windowWidth="28800" windowHeight="1363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<sst xmlns="http://schemas.openxmlformats.org/spreadsheetml/2006/main" count="238" uniqueCount="188">
  <si>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</si>
  <si>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</si>
  <si>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</si>
  <si>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</si>
  <si>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</si>
  <si>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</si>
  <si>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</si>
  <si>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</si>
  <si>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</si>
  <si>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</si>
  <si>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</si>
  <si>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</si>
  <si>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</si>
  <si>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</si>
  <si>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</si>
  <si>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</si>
  <si>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</si>
  <si>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</si>
  <si>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</si>
  <si>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</si>
  <si>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</si>
  <si>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</si>
  <si>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</si>
  <si>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</si>
  <si>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</si>
  <si>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</si>
  <si>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</si>
  <si>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</si>
  <si>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</si>
  <si>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</si>
  <si>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</si>
  <si>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</si>
  <si>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</si>
  <si>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</si>
  <si>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</si>
  <si>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</si>
  <si>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</si>
  <si>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</si>
  <si>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</si>
  <si>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</si>
  <si>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</si>
  <si>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</si>
  <si>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</si>
  <si>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</si>
  <si>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</si>
  <si>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</si>
  <si>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</si>
  <si>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</si>
  <si>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</si>
  <si>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</si>
  <si>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</si>
  <si>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</si>
  <si>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</si>
  <si>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</si>
  <si>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</si>
  <si>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</si>
  <si>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</si>
  <si>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</si>
  <si>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</si>
  <si>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</si>
  <si>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</si>
  <si>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</si>
  <si>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</si>
  <si>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</si>
  <si>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</si>
  <si>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</si>
  <si>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</si>
  <si>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</si>
  <si>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</si>
  <si>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</si>
  <si>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</si>
  <si>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</si>
  <si>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</si>
  <si>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</si>
  <si>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</si>
  <si>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</si>
  <si>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</si>
  <si>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</si>
  <si>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</si>
  <si>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</si>
  <si>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</si>
  <si>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</si>
  <si>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</si>
  <si>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</si>
  <si>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</si>
  <si>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</si>
  <si>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</si>
  <si>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</si>
  <si>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</si>
  <si>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</si>
  <si>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</si>
  <si>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</si>
  <si>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</si>
  <si>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</si>
  <si>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</si>
  <si>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</si>
  <si>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</si>
  <si>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</si>
  <si>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</si>
  <si>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</si>
  <si>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</si>
  <si>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</si>
  <si>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</si>
  <si>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</si>
  <si>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</si>
  <si>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</si>
  <si>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</si>
  <si>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</si>
  <si>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</si>
  <si>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</si>
  <si>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</si>
  <si>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</si>
  <si>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</si>
  <si>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</si>
  <si>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</si>
  <si>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</si>
  <si>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</si>
  <si>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</si>
  <si>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</si>
  <si>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</si>
  <si>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</si>
  <si>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</si>
  <si>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</si>
  <si>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</si>
  <si>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</si>
  <si>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</si>
  <si>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</si>
  <si>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</si>
  <si>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</si>
  <si>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</si>
  <si>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</si>
  <si>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</si>
  <si>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</si>
  <si>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</si>
  <si>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</si>
  <si>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</si>
  <si>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</si>
  <si>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</si>
  <si>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</si>
  <si>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</si>
  <si>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</si>
  <si>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</si>
  <si>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</si>
  <si>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</si>
  <si>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</si>
  <si>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</si>
  <si>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</si>
  <si>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</si>
  <si>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</si>
  <si>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</si>
  <si>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</si>
  <si>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</si>
  <si>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</si>
  <si>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</si>
  <si>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</si>
  <si>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</si>
  <si>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</si>
  <si>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</si>
  <si>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</si>
  <si>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</si>
  <si>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</si>
  <si>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</si>
  <si>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</si>
  <si>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</si>
  <si>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</si>
  <si>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</si>
  <si>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</si>
  <si>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</si>
  <si>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Kennziffer: G III 1 - vj 3/19 HH</t>
  </si>
  <si>
    <t>3. Quartal 2019</t>
  </si>
  <si>
    <t>Januar - September</t>
  </si>
  <si>
    <r>
      <t>2019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</si>
  <si>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</si>
  <si>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</si>
  <si>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2017 bis 2019 im Monatsvergleich</t>
  </si>
  <si>
    <t>Januar - September 2019</t>
  </si>
  <si>
    <t>Frankreich</t>
  </si>
  <si>
    <t>China, Volksrepublik</t>
  </si>
  <si>
    <t>Vereinigt.Königreich</t>
  </si>
  <si>
    <t>Verein.Staaten (USA)</t>
  </si>
  <si>
    <t>Verein.Arabische Em.</t>
  </si>
  <si>
    <t>Indien</t>
  </si>
  <si>
    <t>Vietnam</t>
  </si>
  <si>
    <t xml:space="preserve">2. Ausfuhr des Landes Hamburg im monatlichen Jahresvergleich in 2017 bis 2019 </t>
  </si>
  <si>
    <r>
      <t>2018</t>
    </r>
    <r>
      <rPr>
        <vertAlign val="superscript"/>
        <sz val="9"/>
        <color theme="1"/>
        <rFont val="Arial"/>
        <family val="2"/>
      </rPr>
      <t>b</t>
    </r>
  </si>
  <si>
    <r>
      <t>2018</t>
    </r>
    <r>
      <rPr>
        <vertAlign val="superscript"/>
        <sz val="9"/>
        <rFont val="Arial"/>
        <family val="2"/>
      </rPr>
      <t>b</t>
    </r>
  </si>
  <si>
    <t>Herausgegeben am: 6. Januar 2020</t>
  </si>
  <si>
    <t xml:space="preserve">© Statistisches Amt für Hamburg und Schleswig-Holstein, Hamburg 2020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</si>
</sst>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3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4" fillId="0" borderId="0" xfId="0" quotePrefix="1" applyFont="1" applyAlignment="1">
      <alignment horizontal="right"/>
    </xf>
    <xf numFmtId="0" fontId="18" fillId="3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9" fillId="0" borderId="13" xfId="0" applyNumberFormat="1" applyFont="1" applyBorder="1"/>
    <xf numFmtId="166" fontId="29" fillId="0" borderId="14" xfId="0" applyNumberFormat="1" applyFont="1" applyBorder="1"/>
    <xf numFmtId="167" fontId="29" fillId="0" borderId="14" xfId="0" applyNumberFormat="1" applyFont="1" applyBorder="1"/>
    <xf numFmtId="0" fontId="16" fillId="3" borderId="8" xfId="0" quotePrefix="1" applyFont="1" applyFill="1" applyBorder="1" applyAlignment="1">
      <alignment horizontal="center" vertical="center"/>
    </xf>
    <xf numFmtId="0" fontId="16" fillId="3" borderId="8" xfId="0" quotePrefix="1" applyFont="1" applyFill="1" applyBorder="1" applyAlignment="1">
      <alignment horizontal="center" vertical="center" wrapText="1"/>
    </xf>
    <xf numFmtId="166" fontId="29" fillId="0" borderId="5" xfId="0" applyNumberFormat="1" applyFont="1" applyBorder="1"/>
    <xf numFmtId="166" fontId="29" fillId="0" borderId="4" xfId="0" applyNumberFormat="1" applyFont="1" applyBorder="1"/>
    <xf numFmtId="167" fontId="29" fillId="0" borderId="4" xfId="0" applyNumberFormat="1" applyFont="1" applyBorder="1"/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8" fontId="5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3" borderId="8" xfId="0" quotePrefix="1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8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 indent="1"/>
    </xf>
    <xf numFmtId="0" fontId="16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8" xfId="0" quotePrefix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3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left" wrapText="1"/>
    </xf>
  </cellXfs>
  <cellStyles count="4">
    <cellStyle name="Link" xfId="2" builtinId="8"/>
    <cellStyle name="Standard" xfId="0" builtinId="0"/>
    <cellStyle name="Standard 2" xfId="3"/>
    <cellStyle name="Standard 3 2" xfId="1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Spanien</c:v>
                </c:pt>
                <c:pt idx="7">
                  <c:v>Ungarn</c:v>
                </c:pt>
                <c:pt idx="8">
                  <c:v>Türkei</c:v>
                </c:pt>
                <c:pt idx="9">
                  <c:v>Polen</c:v>
                </c:pt>
                <c:pt idx="10">
                  <c:v>Indien</c:v>
                </c:pt>
                <c:pt idx="11">
                  <c:v>Vietnam</c:v>
                </c:pt>
                <c:pt idx="12">
                  <c:v>Belgien</c:v>
                </c:pt>
                <c:pt idx="13">
                  <c:v>Österreich</c:v>
                </c:pt>
                <c:pt idx="14">
                  <c:v>Schweiz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6822.284302</c:v>
                </c:pt>
                <c:pt idx="1">
                  <c:v>3501.560653</c:v>
                </c:pt>
                <c:pt idx="2">
                  <c:v>2728.0113809999998</c:v>
                </c:pt>
                <c:pt idx="3">
                  <c:v>2170.275228</c:v>
                </c:pt>
                <c:pt idx="4">
                  <c:v>1237.3280319999999</c:v>
                </c:pt>
                <c:pt idx="5">
                  <c:v>1160.167273</c:v>
                </c:pt>
                <c:pt idx="6">
                  <c:v>1041.037227</c:v>
                </c:pt>
                <c:pt idx="7">
                  <c:v>1027.3393719999999</c:v>
                </c:pt>
                <c:pt idx="8">
                  <c:v>995.72511399999996</c:v>
                </c:pt>
                <c:pt idx="9">
                  <c:v>981.31385899999998</c:v>
                </c:pt>
                <c:pt idx="10">
                  <c:v>916.01741700000002</c:v>
                </c:pt>
                <c:pt idx="11">
                  <c:v>896.34531100000004</c:v>
                </c:pt>
                <c:pt idx="12">
                  <c:v>786.95531100000005</c:v>
                </c:pt>
                <c:pt idx="13">
                  <c:v>674.62226299999998</c:v>
                </c:pt>
                <c:pt idx="14">
                  <c:v>666.67623200000003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Spanien</c:v>
                </c:pt>
                <c:pt idx="7">
                  <c:v>Ungarn</c:v>
                </c:pt>
                <c:pt idx="8">
                  <c:v>Türkei</c:v>
                </c:pt>
                <c:pt idx="9">
                  <c:v>Polen</c:v>
                </c:pt>
                <c:pt idx="10">
                  <c:v>Indien</c:v>
                </c:pt>
                <c:pt idx="11">
                  <c:v>Vietnam</c:v>
                </c:pt>
                <c:pt idx="12">
                  <c:v>Belgien</c:v>
                </c:pt>
                <c:pt idx="13">
                  <c:v>Österreich</c:v>
                </c:pt>
                <c:pt idx="14">
                  <c:v>Schweiz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6618.7186949999996</c:v>
                </c:pt>
                <c:pt idx="1">
                  <c:v>3126.307245</c:v>
                </c:pt>
                <c:pt idx="2">
                  <c:v>3971.0306719999999</c:v>
                </c:pt>
                <c:pt idx="3">
                  <c:v>2411.2485969999998</c:v>
                </c:pt>
                <c:pt idx="4">
                  <c:v>978.82339300000001</c:v>
                </c:pt>
                <c:pt idx="5">
                  <c:v>1569.158471</c:v>
                </c:pt>
                <c:pt idx="6">
                  <c:v>532.21886900000004</c:v>
                </c:pt>
                <c:pt idx="7">
                  <c:v>1055.7597579999999</c:v>
                </c:pt>
                <c:pt idx="8">
                  <c:v>390.430634</c:v>
                </c:pt>
                <c:pt idx="9">
                  <c:v>1058.244543</c:v>
                </c:pt>
                <c:pt idx="10">
                  <c:v>982.11219000000006</c:v>
                </c:pt>
                <c:pt idx="11">
                  <c:v>390.46141799999998</c:v>
                </c:pt>
                <c:pt idx="12">
                  <c:v>654.96453799999995</c:v>
                </c:pt>
                <c:pt idx="13">
                  <c:v>573.94883600000003</c:v>
                </c:pt>
                <c:pt idx="14">
                  <c:v>443.61951299999998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373824"/>
        <c:axId val="156371472"/>
      </c:barChart>
      <c:catAx>
        <c:axId val="1563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6371472"/>
        <c:crosses val="autoZero"/>
        <c:auto val="1"/>
        <c:lblAlgn val="ctr"/>
        <c:lblOffset val="100"/>
        <c:noMultiLvlLbl val="0"/>
      </c:catAx>
      <c:valAx>
        <c:axId val="15637147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5637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3333.9404359999999</c:v>
                </c:pt>
                <c:pt idx="1">
                  <c:v>4030.1601409999998</c:v>
                </c:pt>
                <c:pt idx="2">
                  <c:v>4218.6768689999999</c:v>
                </c:pt>
                <c:pt idx="3">
                  <c:v>4405.2665269999998</c:v>
                </c:pt>
                <c:pt idx="4">
                  <c:v>4316.5004509999999</c:v>
                </c:pt>
                <c:pt idx="5">
                  <c:v>3921.710517</c:v>
                </c:pt>
                <c:pt idx="6">
                  <c:v>4327.0929839999999</c:v>
                </c:pt>
                <c:pt idx="7">
                  <c:v>2868.2362029999999</c:v>
                </c:pt>
                <c:pt idx="8">
                  <c:v>4308.925354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3697.3416459999999</c:v>
                </c:pt>
                <c:pt idx="1">
                  <c:v>2948.2153360000002</c:v>
                </c:pt>
                <c:pt idx="2">
                  <c:v>4373.6446480000004</c:v>
                </c:pt>
                <c:pt idx="3">
                  <c:v>4496.1513349999996</c:v>
                </c:pt>
                <c:pt idx="4">
                  <c:v>4130.4972900000002</c:v>
                </c:pt>
                <c:pt idx="5">
                  <c:v>5275.5247019999997</c:v>
                </c:pt>
                <c:pt idx="6">
                  <c:v>4538.3621190000003</c:v>
                </c:pt>
                <c:pt idx="7">
                  <c:v>3508.5736790000001</c:v>
                </c:pt>
                <c:pt idx="8">
                  <c:v>4692.8216899999998</c:v>
                </c:pt>
                <c:pt idx="9">
                  <c:v>3831.4017749999998</c:v>
                </c:pt>
                <c:pt idx="10">
                  <c:v>5309.882662</c:v>
                </c:pt>
                <c:pt idx="11">
                  <c:v>5667.2042449999999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78920"/>
        <c:axId val="156371864"/>
      </c:lineChart>
      <c:catAx>
        <c:axId val="15637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56371864"/>
        <c:crosses val="autoZero"/>
        <c:auto val="1"/>
        <c:lblAlgn val="ctr"/>
        <c:lblOffset val="100"/>
        <c:noMultiLvlLbl val="0"/>
      </c:catAx>
      <c:valAx>
        <c:axId val="1563718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6378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129</v>
      </c>
    </row>
    <row r="4" spans="1:7" ht="20.25" x14ac:dyDescent="0.3">
      <c r="A4" s="30" t="s">
        <v>130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152</v>
      </c>
    </row>
    <row r="16" spans="1:7" ht="15" x14ac:dyDescent="0.2">
      <c r="G16" s="54" t="s">
        <v>168</v>
      </c>
    </row>
    <row r="17" spans="1:7" x14ac:dyDescent="0.2">
      <c r="G17" s="56"/>
    </row>
    <row r="18" spans="1:7" ht="37.5" x14ac:dyDescent="0.5">
      <c r="G18" s="31" t="s">
        <v>131</v>
      </c>
    </row>
    <row r="19" spans="1:7" ht="37.5" x14ac:dyDescent="0.5">
      <c r="G19" s="81" t="s">
        <v>169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186</v>
      </c>
    </row>
    <row r="22" spans="1:7" ht="20.25" customHeight="1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x14ac:dyDescent="0.2"/>
    <row r="2" spans="1:7" s="43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43" customFormat="1" x14ac:dyDescent="0.2"/>
    <row r="4" spans="1:7" s="43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43" customFormat="1" x14ac:dyDescent="0.2">
      <c r="A5" s="102"/>
      <c r="B5" s="102"/>
      <c r="C5" s="102"/>
      <c r="D5" s="102"/>
      <c r="E5" s="102"/>
      <c r="F5" s="102"/>
      <c r="G5" s="102"/>
    </row>
    <row r="6" spans="1:7" s="43" customFormat="1" x14ac:dyDescent="0.2">
      <c r="A6" s="70" t="s">
        <v>146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03" t="s">
        <v>133</v>
      </c>
      <c r="B8" s="101"/>
      <c r="C8" s="101"/>
      <c r="D8" s="101"/>
      <c r="E8" s="101"/>
      <c r="F8" s="101"/>
      <c r="G8" s="101"/>
    </row>
    <row r="9" spans="1:7" s="43" customFormat="1" x14ac:dyDescent="0.2">
      <c r="A9" s="101" t="s">
        <v>4</v>
      </c>
      <c r="B9" s="101"/>
      <c r="C9" s="101"/>
      <c r="D9" s="101"/>
      <c r="E9" s="101"/>
      <c r="F9" s="101"/>
      <c r="G9" s="101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10" t="s">
        <v>2</v>
      </c>
      <c r="B11" s="110"/>
      <c r="C11" s="110"/>
      <c r="D11" s="110"/>
      <c r="E11" s="110"/>
      <c r="F11" s="110"/>
      <c r="G11" s="110"/>
    </row>
    <row r="12" spans="1:7" s="43" customFormat="1" x14ac:dyDescent="0.2">
      <c r="A12" s="101" t="s">
        <v>3</v>
      </c>
      <c r="B12" s="101"/>
      <c r="C12" s="101"/>
      <c r="D12" s="101"/>
      <c r="E12" s="101"/>
      <c r="F12" s="101"/>
      <c r="G12" s="101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03" t="s">
        <v>135</v>
      </c>
      <c r="B15" s="101"/>
      <c r="C15" s="101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04" t="s">
        <v>155</v>
      </c>
      <c r="B17" s="101"/>
      <c r="C17" s="101"/>
      <c r="D17" s="73"/>
      <c r="E17" s="73"/>
      <c r="F17" s="73"/>
      <c r="G17" s="73"/>
    </row>
    <row r="18" spans="1:7" s="43" customFormat="1" ht="12.75" customHeight="1" x14ac:dyDescent="0.2">
      <c r="A18" s="73" t="s">
        <v>139</v>
      </c>
      <c r="B18" s="105" t="s">
        <v>162</v>
      </c>
      <c r="C18" s="101"/>
      <c r="D18" s="73"/>
      <c r="E18" s="73"/>
      <c r="F18" s="73"/>
      <c r="G18" s="73"/>
    </row>
    <row r="19" spans="1:7" s="43" customFormat="1" ht="12.75" customHeight="1" x14ac:dyDescent="0.2">
      <c r="A19" s="73" t="s">
        <v>140</v>
      </c>
      <c r="B19" s="106" t="s">
        <v>156</v>
      </c>
      <c r="C19" s="106"/>
      <c r="D19" s="106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03" t="s">
        <v>147</v>
      </c>
      <c r="B21" s="101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141</v>
      </c>
      <c r="B23" s="101" t="s">
        <v>142</v>
      </c>
      <c r="C23" s="101"/>
      <c r="D23" s="73"/>
      <c r="E23" s="73"/>
      <c r="F23" s="73"/>
      <c r="G23" s="73"/>
    </row>
    <row r="24" spans="1:7" s="43" customFormat="1" ht="12.75" customHeight="1" x14ac:dyDescent="0.2">
      <c r="A24" s="73" t="s">
        <v>143</v>
      </c>
      <c r="B24" s="101" t="s">
        <v>144</v>
      </c>
      <c r="C24" s="101"/>
      <c r="D24" s="73"/>
      <c r="E24" s="73"/>
      <c r="F24" s="73"/>
      <c r="G24" s="73"/>
    </row>
    <row r="25" spans="1:7" s="43" customFormat="1" ht="12.75" customHeight="1" x14ac:dyDescent="0.2">
      <c r="A25" s="73"/>
      <c r="B25" s="101"/>
      <c r="C25" s="101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148</v>
      </c>
      <c r="B27" s="74" t="s">
        <v>149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44" t="s">
        <v>187</v>
      </c>
      <c r="B29" s="101"/>
      <c r="C29" s="101"/>
      <c r="D29" s="101"/>
      <c r="E29" s="101"/>
      <c r="F29" s="101"/>
      <c r="G29" s="101"/>
    </row>
    <row r="30" spans="1:7" s="43" customFormat="1" ht="41.85" customHeight="1" x14ac:dyDescent="0.2">
      <c r="A30" s="101" t="s">
        <v>154</v>
      </c>
      <c r="B30" s="101"/>
      <c r="C30" s="101"/>
      <c r="D30" s="101"/>
      <c r="E30" s="101"/>
      <c r="F30" s="101"/>
      <c r="G30" s="101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102" t="s">
        <v>150</v>
      </c>
      <c r="B41" s="102"/>
      <c r="C41" s="72"/>
      <c r="D41" s="72"/>
      <c r="E41" s="72"/>
      <c r="F41" s="72"/>
      <c r="G41" s="72"/>
    </row>
    <row r="42" spans="1:7" s="43" customFormat="1" x14ac:dyDescent="0.2">
      <c r="A42" s="72"/>
      <c r="B42" s="72"/>
      <c r="C42" s="72"/>
      <c r="D42" s="72"/>
      <c r="E42" s="72"/>
      <c r="F42" s="72"/>
      <c r="G42" s="72"/>
    </row>
    <row r="43" spans="1:7" s="43" customFormat="1" x14ac:dyDescent="0.2">
      <c r="A43" s="7">
        <v>0</v>
      </c>
      <c r="B43" s="8" t="s">
        <v>5</v>
      </c>
      <c r="C43" s="72"/>
      <c r="D43" s="72"/>
      <c r="E43" s="72"/>
      <c r="F43" s="72"/>
      <c r="G43" s="72"/>
    </row>
    <row r="44" spans="1:7" s="43" customFormat="1" x14ac:dyDescent="0.2">
      <c r="A44" s="8" t="s">
        <v>19</v>
      </c>
      <c r="B44" s="8" t="s">
        <v>6</v>
      </c>
      <c r="C44" s="72"/>
      <c r="D44" s="72"/>
      <c r="E44" s="72"/>
      <c r="F44" s="72"/>
      <c r="G44" s="72"/>
    </row>
    <row r="45" spans="1:7" s="43" customFormat="1" x14ac:dyDescent="0.2">
      <c r="A45" s="8" t="s">
        <v>20</v>
      </c>
      <c r="B45" s="8" t="s">
        <v>7</v>
      </c>
      <c r="C45" s="72"/>
      <c r="D45" s="72"/>
      <c r="E45" s="72"/>
      <c r="F45" s="72"/>
      <c r="G45" s="72"/>
    </row>
    <row r="46" spans="1:7" s="43" customFormat="1" x14ac:dyDescent="0.2">
      <c r="A46" s="8" t="s">
        <v>21</v>
      </c>
      <c r="B46" s="8" t="s">
        <v>8</v>
      </c>
      <c r="C46" s="72"/>
      <c r="D46" s="72"/>
      <c r="E46" s="72"/>
      <c r="F46" s="72"/>
      <c r="G46" s="72"/>
    </row>
    <row r="47" spans="1:7" s="43" customFormat="1" x14ac:dyDescent="0.2">
      <c r="A47" s="8" t="s">
        <v>15</v>
      </c>
      <c r="B47" s="8" t="s">
        <v>9</v>
      </c>
      <c r="C47" s="72"/>
      <c r="D47" s="72"/>
      <c r="E47" s="72"/>
      <c r="F47" s="72"/>
      <c r="G47" s="72"/>
    </row>
    <row r="48" spans="1:7" s="43" customFormat="1" x14ac:dyDescent="0.2">
      <c r="A48" s="8" t="s">
        <v>16</v>
      </c>
      <c r="B48" s="8" t="s">
        <v>10</v>
      </c>
      <c r="C48" s="72"/>
      <c r="D48" s="72"/>
      <c r="E48" s="72"/>
      <c r="F48" s="72"/>
      <c r="G48" s="72"/>
    </row>
    <row r="49" spans="1:7" s="43" customFormat="1" x14ac:dyDescent="0.2">
      <c r="A49" s="8" t="s">
        <v>17</v>
      </c>
      <c r="B49" s="8" t="s">
        <v>11</v>
      </c>
      <c r="C49" s="72"/>
      <c r="D49" s="72"/>
      <c r="E49" s="72"/>
      <c r="F49" s="72"/>
      <c r="G49" s="72"/>
    </row>
    <row r="50" spans="1:7" s="43" customFormat="1" x14ac:dyDescent="0.2">
      <c r="A50" s="8" t="s">
        <v>18</v>
      </c>
      <c r="B50" s="8" t="s">
        <v>12</v>
      </c>
      <c r="C50" s="72"/>
      <c r="D50" s="72"/>
      <c r="E50" s="72"/>
      <c r="F50" s="72"/>
      <c r="G50" s="72"/>
    </row>
    <row r="51" spans="1:7" s="43" customFormat="1" x14ac:dyDescent="0.2">
      <c r="A51" s="8" t="s">
        <v>151</v>
      </c>
      <c r="B51" s="8" t="s">
        <v>13</v>
      </c>
      <c r="C51" s="72"/>
      <c r="D51" s="72"/>
      <c r="E51" s="72"/>
      <c r="F51" s="72"/>
      <c r="G51" s="72"/>
    </row>
    <row r="52" spans="1:7" s="43" customFormat="1" x14ac:dyDescent="0.2">
      <c r="A52" s="8" t="s">
        <v>145</v>
      </c>
      <c r="B52" s="8" t="s">
        <v>14</v>
      </c>
      <c r="C52" s="72"/>
      <c r="D52" s="72"/>
      <c r="E52" s="72"/>
      <c r="F52" s="72"/>
      <c r="G52" s="72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2" t="s">
        <v>160</v>
      </c>
      <c r="B2" s="112"/>
      <c r="C2" s="112"/>
      <c r="D2" s="112"/>
      <c r="E2" s="112"/>
      <c r="F2" s="112"/>
      <c r="G2" s="112"/>
    </row>
    <row r="4" spans="1:7" s="9" customFormat="1" ht="26.25" customHeight="1" x14ac:dyDescent="0.2">
      <c r="A4" s="120" t="s">
        <v>138</v>
      </c>
      <c r="B4" s="82" t="s">
        <v>122</v>
      </c>
      <c r="C4" s="82" t="s">
        <v>123</v>
      </c>
      <c r="D4" s="82" t="s">
        <v>124</v>
      </c>
      <c r="E4" s="115" t="s">
        <v>170</v>
      </c>
      <c r="F4" s="116"/>
      <c r="G4" s="117"/>
    </row>
    <row r="5" spans="1:7" s="9" customFormat="1" ht="18" customHeight="1" x14ac:dyDescent="0.2">
      <c r="A5" s="121"/>
      <c r="B5" s="113" t="s">
        <v>171</v>
      </c>
      <c r="C5" s="114"/>
      <c r="D5" s="114"/>
      <c r="E5" s="34" t="s">
        <v>171</v>
      </c>
      <c r="F5" s="34" t="s">
        <v>185</v>
      </c>
      <c r="G5" s="118" t="s">
        <v>161</v>
      </c>
    </row>
    <row r="6" spans="1:7" s="9" customFormat="1" ht="17.25" customHeight="1" x14ac:dyDescent="0.2">
      <c r="A6" s="122"/>
      <c r="B6" s="113" t="s">
        <v>132</v>
      </c>
      <c r="C6" s="114"/>
      <c r="D6" s="114"/>
      <c r="E6" s="114"/>
      <c r="F6" s="114"/>
      <c r="G6" s="119"/>
    </row>
    <row r="7" spans="1:7" s="9" customFormat="1" ht="18.75" customHeight="1" x14ac:dyDescent="0.2">
      <c r="A7" s="36" t="s">
        <v>22</v>
      </c>
      <c r="B7" s="83">
        <v>117.553466</v>
      </c>
      <c r="C7" s="83">
        <v>130.79164499999999</v>
      </c>
      <c r="D7" s="83">
        <v>136.21040500000001</v>
      </c>
      <c r="E7" s="83">
        <v>1174.5610569999999</v>
      </c>
      <c r="F7" s="83">
        <v>1271.5324969999999</v>
      </c>
      <c r="G7" s="84">
        <f>IF(AND(F7&gt;0,E7&gt;0),(E7/F7%)-100,"x  ")</f>
        <v>-7.6263438196656637</v>
      </c>
    </row>
    <row r="8" spans="1:7" s="9" customFormat="1" ht="12" x14ac:dyDescent="0.2">
      <c r="A8" s="45" t="s">
        <v>23</v>
      </c>
    </row>
    <row r="9" spans="1:7" s="9" customFormat="1" ht="12" x14ac:dyDescent="0.2">
      <c r="A9" s="46" t="s">
        <v>24</v>
      </c>
      <c r="B9" s="83">
        <v>5.2600000000000001E-2</v>
      </c>
      <c r="C9" s="83">
        <v>0.20388000000000001</v>
      </c>
      <c r="D9" s="83">
        <v>0.148786</v>
      </c>
      <c r="E9" s="83">
        <v>1.2792220000000001</v>
      </c>
      <c r="F9" s="83">
        <v>1.1991480000000001</v>
      </c>
      <c r="G9" s="84">
        <f>IF(AND(F9&gt;0,E9&gt;0),(E9/F9%)-100,"x  ")</f>
        <v>6.6775744111652671</v>
      </c>
    </row>
    <row r="10" spans="1:7" s="9" customFormat="1" ht="12" x14ac:dyDescent="0.2">
      <c r="A10" s="46" t="s">
        <v>25</v>
      </c>
      <c r="B10" s="83">
        <v>15.043271000000001</v>
      </c>
      <c r="C10" s="83">
        <v>18.169364000000002</v>
      </c>
      <c r="D10" s="83">
        <v>20.986813000000001</v>
      </c>
      <c r="E10" s="83">
        <v>153.388035</v>
      </c>
      <c r="F10" s="83">
        <v>162.425985</v>
      </c>
      <c r="G10" s="84">
        <f>IF(AND(F10&gt;0,E10&gt;0),(E10/F10%)-100,"x  ")</f>
        <v>-5.5643498175492141</v>
      </c>
    </row>
    <row r="11" spans="1:7" s="9" customFormat="1" ht="12" x14ac:dyDescent="0.2">
      <c r="A11" s="46" t="s">
        <v>26</v>
      </c>
      <c r="B11" s="83">
        <v>92.817706000000001</v>
      </c>
      <c r="C11" s="83">
        <v>104.55423500000001</v>
      </c>
      <c r="D11" s="83">
        <v>104.85627100000001</v>
      </c>
      <c r="E11" s="83">
        <v>936.01650299999994</v>
      </c>
      <c r="F11" s="83">
        <v>1011.903821</v>
      </c>
      <c r="G11" s="84">
        <f>IF(AND(F11&gt;0,E11&gt;0),(E11/F11%)-100,"x  ")</f>
        <v>-7.4994595756151483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3">
        <v>2.893475</v>
      </c>
      <c r="C13" s="83">
        <v>5.5768789999999999</v>
      </c>
      <c r="D13" s="83">
        <v>4.7315370000000003</v>
      </c>
      <c r="E13" s="83">
        <v>53.333150000000003</v>
      </c>
      <c r="F13" s="83">
        <v>132.80013</v>
      </c>
      <c r="G13" s="84">
        <f>IF(AND(F13&gt;0,E13&gt;0),(E13/F13%)-100,"x  ")</f>
        <v>-59.839534795636112</v>
      </c>
    </row>
    <row r="14" spans="1:7" s="9" customFormat="1" ht="12" x14ac:dyDescent="0.2">
      <c r="A14" s="47" t="s">
        <v>28</v>
      </c>
      <c r="B14" s="83">
        <v>33.170904999999998</v>
      </c>
      <c r="C14" s="83">
        <v>35.670433000000003</v>
      </c>
      <c r="D14" s="83">
        <v>32.742454000000002</v>
      </c>
      <c r="E14" s="83">
        <v>283.933246</v>
      </c>
      <c r="F14" s="83">
        <v>288.26603399999999</v>
      </c>
      <c r="G14" s="84">
        <f>IF(AND(F14&gt;0,E14&gt;0),(E14/F14%)-100,"x  ")</f>
        <v>-1.5030518649311233</v>
      </c>
    </row>
    <row r="15" spans="1:7" s="9" customFormat="1" ht="12" x14ac:dyDescent="0.2">
      <c r="A15" s="48" t="s">
        <v>27</v>
      </c>
      <c r="B15" s="83">
        <v>9.6398890000000002</v>
      </c>
      <c r="C15" s="83">
        <v>7.864166</v>
      </c>
      <c r="D15" s="83">
        <v>10.218534999999999</v>
      </c>
      <c r="E15" s="83">
        <v>83.877296999999999</v>
      </c>
      <c r="F15" s="83">
        <v>96.003542999999993</v>
      </c>
      <c r="G15" s="84">
        <f>IF(AND(F15&gt;0,E15&gt;0),(E15/F15%)-100,"x  ")</f>
        <v>-12.63104008567683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4311.7472459999999</v>
      </c>
      <c r="C17" s="83">
        <v>2835.1097960000002</v>
      </c>
      <c r="D17" s="83">
        <v>4253.1563580000002</v>
      </c>
      <c r="E17" s="83">
        <v>35379.066422000004</v>
      </c>
      <c r="F17" s="83">
        <v>36138.364304000002</v>
      </c>
      <c r="G17" s="84">
        <f>IF(AND(F17&gt;0,E17&gt;0),(E17/F17%)-100,"x  ")</f>
        <v>-2.1010853607338191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20.594308000000002</v>
      </c>
      <c r="C19" s="83">
        <v>21.813665</v>
      </c>
      <c r="D19" s="83">
        <v>8.2300210000000007</v>
      </c>
      <c r="E19" s="83">
        <v>120.930594</v>
      </c>
      <c r="F19" s="83">
        <v>87.898073999999994</v>
      </c>
      <c r="G19" s="84">
        <f>IF(AND(F19&gt;0,E19&gt;0),(E19/F19%)-100,"x  ")</f>
        <v>37.580482138891938</v>
      </c>
    </row>
    <row r="20" spans="1:7" s="9" customFormat="1" ht="12" x14ac:dyDescent="0.2">
      <c r="A20" s="48" t="s">
        <v>33</v>
      </c>
      <c r="B20" s="83">
        <v>584.57631400000002</v>
      </c>
      <c r="C20" s="83">
        <v>687.12583299999994</v>
      </c>
      <c r="D20" s="83">
        <v>682.50682600000005</v>
      </c>
      <c r="E20" s="83">
        <v>5758.0867170000001</v>
      </c>
      <c r="F20" s="83">
        <v>5440.8142159999998</v>
      </c>
      <c r="G20" s="84">
        <f>IF(AND(F20&gt;0,E20&gt;0),(E20/F20%)-100,"x  ")</f>
        <v>5.8313423029035931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2.9559519999999999</v>
      </c>
      <c r="C22" s="83">
        <v>1.888706</v>
      </c>
      <c r="D22" s="83">
        <v>2.5501559999999999</v>
      </c>
      <c r="E22" s="83">
        <v>24.442537000000002</v>
      </c>
      <c r="F22" s="83">
        <v>41.968493000000002</v>
      </c>
      <c r="G22" s="84">
        <f>IF(AND(F22&gt;0,E22&gt;0),(E22/F22%)-100,"x  ")</f>
        <v>-41.759793471736046</v>
      </c>
    </row>
    <row r="23" spans="1:7" s="9" customFormat="1" ht="12" x14ac:dyDescent="0.2">
      <c r="A23" s="38" t="s">
        <v>36</v>
      </c>
      <c r="B23" s="83">
        <v>60.947069999999997</v>
      </c>
      <c r="C23" s="83">
        <v>40.399515000000001</v>
      </c>
      <c r="D23" s="83">
        <v>35.599587</v>
      </c>
      <c r="E23" s="83">
        <v>407.90670899999998</v>
      </c>
      <c r="F23" s="83">
        <v>324.34552000000002</v>
      </c>
      <c r="G23" s="84">
        <f>IF(AND(F23&gt;0,E23&gt;0),(E23/F23%)-100,"x  ")</f>
        <v>25.763016242678475</v>
      </c>
    </row>
    <row r="24" spans="1:7" s="9" customFormat="1" ht="12" x14ac:dyDescent="0.2">
      <c r="A24" s="38" t="s">
        <v>38</v>
      </c>
      <c r="B24" s="83">
        <v>18.658881000000001</v>
      </c>
      <c r="C24" s="83">
        <v>18.919408000000001</v>
      </c>
      <c r="D24" s="83">
        <v>19.347698000000001</v>
      </c>
      <c r="E24" s="83">
        <v>176.59158500000001</v>
      </c>
      <c r="F24" s="83">
        <v>185.68569400000001</v>
      </c>
      <c r="G24" s="84">
        <f>IF(AND(F24&gt;0,E24&gt;0),(E24/F24%)-100,"x  ")</f>
        <v>-4.8975819321869807</v>
      </c>
    </row>
    <row r="25" spans="1:7" s="9" customFormat="1" ht="12" x14ac:dyDescent="0.2">
      <c r="A25" s="38" t="s">
        <v>37</v>
      </c>
      <c r="B25" s="83">
        <v>266.870113</v>
      </c>
      <c r="C25" s="83">
        <v>278.50557199999997</v>
      </c>
      <c r="D25" s="83">
        <v>262.13806599999998</v>
      </c>
      <c r="E25" s="83">
        <v>2520.5576040000001</v>
      </c>
      <c r="F25" s="83">
        <v>2949.9782289999998</v>
      </c>
      <c r="G25" s="84">
        <f>IF(AND(F25&gt;0,E25&gt;0),(E25/F25%)-100,"x  ")</f>
        <v>-14.556738784664432</v>
      </c>
    </row>
    <row r="26" spans="1:7" s="9" customFormat="1" ht="12" x14ac:dyDescent="0.2">
      <c r="A26" s="49" t="s">
        <v>39</v>
      </c>
      <c r="B26" s="83">
        <v>3706.5766239999998</v>
      </c>
      <c r="C26" s="83">
        <v>2126.170298</v>
      </c>
      <c r="D26" s="83">
        <v>3562.4195110000001</v>
      </c>
      <c r="E26" s="83">
        <v>29500.049111</v>
      </c>
      <c r="F26" s="83">
        <v>30609.652013999999</v>
      </c>
      <c r="G26" s="84">
        <f>IF(AND(F26&gt;0,E26&gt;0),(E26/F26%)-100,"x  ")</f>
        <v>-3.6250098579771475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187.962615</v>
      </c>
      <c r="C28" s="83">
        <v>173.75908699999999</v>
      </c>
      <c r="D28" s="83">
        <v>194.01976400000001</v>
      </c>
      <c r="E28" s="83">
        <v>1776.0630229999999</v>
      </c>
      <c r="F28" s="83">
        <v>1928.7058099999999</v>
      </c>
      <c r="G28" s="84">
        <f>IF(AND(F28&gt;0,E28&gt;0),(E28/F28%)-100,"x  ")</f>
        <v>-7.9142597180230467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20.429445999999999</v>
      </c>
      <c r="C30" s="83">
        <v>18.586943000000002</v>
      </c>
      <c r="D30" s="83">
        <v>22.570283</v>
      </c>
      <c r="E30" s="83">
        <v>222.04626400000001</v>
      </c>
      <c r="F30" s="83">
        <v>223.86967999999999</v>
      </c>
      <c r="G30" s="84">
        <f>IF(AND(F30&gt;0,E30&gt;0),(E30/F30%)-100,"x  ")</f>
        <v>-0.81449886380326575</v>
      </c>
    </row>
    <row r="31" spans="1:7" s="9" customFormat="1" ht="12" x14ac:dyDescent="0.2">
      <c r="A31" s="51" t="s">
        <v>43</v>
      </c>
      <c r="B31" s="83">
        <v>40.484788999999999</v>
      </c>
      <c r="C31" s="83">
        <v>39.256129999999999</v>
      </c>
      <c r="D31" s="83">
        <v>37.906979</v>
      </c>
      <c r="E31" s="83">
        <v>392.27111000000002</v>
      </c>
      <c r="F31" s="83">
        <v>398.298967</v>
      </c>
      <c r="G31" s="84">
        <f>IF(AND(F31&gt;0,E31&gt;0),(E31/F31%)-100,"x  ")</f>
        <v>-1.51340010881826</v>
      </c>
    </row>
    <row r="32" spans="1:7" s="9" customFormat="1" ht="12" x14ac:dyDescent="0.2">
      <c r="A32" s="51" t="s">
        <v>42</v>
      </c>
      <c r="B32" s="83">
        <v>42.110058000000002</v>
      </c>
      <c r="C32" s="83">
        <v>56.272556000000002</v>
      </c>
      <c r="D32" s="83">
        <v>49.594009</v>
      </c>
      <c r="E32" s="83">
        <v>460.89966600000002</v>
      </c>
      <c r="F32" s="83">
        <v>513.12999300000001</v>
      </c>
      <c r="G32" s="84">
        <f>IF(AND(F32&gt;0,E32&gt;0),(E32/F32%)-100,"x  ")</f>
        <v>-10.178771015632279</v>
      </c>
    </row>
    <row r="33" spans="1:7" s="9" customFormat="1" ht="12" x14ac:dyDescent="0.2">
      <c r="A33" s="40" t="s">
        <v>44</v>
      </c>
      <c r="B33" s="83">
        <v>3518.6140089999999</v>
      </c>
      <c r="C33" s="83">
        <v>1952.4112110000001</v>
      </c>
      <c r="D33" s="83">
        <v>3368.3997469999999</v>
      </c>
      <c r="E33" s="83">
        <v>27723.986088000001</v>
      </c>
      <c r="F33" s="83">
        <v>28680.946204</v>
      </c>
      <c r="G33" s="84">
        <f>IF(AND(F33&gt;0,E33&gt;0),(E33/F33%)-100,"x  ")</f>
        <v>-3.3365709387458509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45</v>
      </c>
      <c r="B35" s="83">
        <v>11.620786000000001</v>
      </c>
      <c r="C35" s="83">
        <v>13.085632</v>
      </c>
      <c r="D35" s="83">
        <v>14.112666000000001</v>
      </c>
      <c r="E35" s="83">
        <v>107.337001</v>
      </c>
      <c r="F35" s="83">
        <v>109.891234</v>
      </c>
      <c r="G35" s="84">
        <f>IF(AND(F35&gt;0,E35&gt;0),(E35/F35%)-100,"x  ")</f>
        <v>-2.324328253516569</v>
      </c>
    </row>
    <row r="36" spans="1:7" s="9" customFormat="1" ht="12" x14ac:dyDescent="0.2">
      <c r="A36" s="51" t="s">
        <v>46</v>
      </c>
      <c r="B36" s="83">
        <v>13.598083000000001</v>
      </c>
      <c r="C36" s="83">
        <v>11.059563000000001</v>
      </c>
      <c r="D36" s="83">
        <v>13.439176</v>
      </c>
      <c r="E36" s="83">
        <v>128.100447</v>
      </c>
      <c r="F36" s="83">
        <v>134.777377</v>
      </c>
      <c r="G36" s="84">
        <f>IF(AND(F36&gt;0,E36&gt;0),(E36/F36%)-100,"x  ")</f>
        <v>-4.9540435855195568</v>
      </c>
    </row>
    <row r="37" spans="1:7" s="9" customFormat="1" ht="12" x14ac:dyDescent="0.2">
      <c r="A37" s="51" t="s">
        <v>47</v>
      </c>
      <c r="B37" s="83">
        <v>21.533702000000002</v>
      </c>
      <c r="C37" s="83">
        <v>15.381834</v>
      </c>
      <c r="D37" s="83">
        <v>16.906089999999999</v>
      </c>
      <c r="E37" s="83">
        <v>176.52700899999999</v>
      </c>
      <c r="F37" s="83">
        <v>203.130123</v>
      </c>
      <c r="G37" s="84">
        <f>IF(AND(F37&gt;0,E37&gt;0),(E37/F37%)-100,"x  ")</f>
        <v>-13.096587353516256</v>
      </c>
    </row>
    <row r="38" spans="1:7" s="9" customFormat="1" ht="12" x14ac:dyDescent="0.2">
      <c r="A38" s="51" t="s">
        <v>48</v>
      </c>
      <c r="B38" s="83">
        <v>169.10867400000001</v>
      </c>
      <c r="C38" s="83">
        <v>161.944759</v>
      </c>
      <c r="D38" s="83">
        <v>265.63594000000001</v>
      </c>
      <c r="E38" s="83">
        <v>1750.7946420000001</v>
      </c>
      <c r="F38" s="83">
        <v>2042.7681259999999</v>
      </c>
      <c r="G38" s="84">
        <f>IF(AND(F38&gt;0,E38&gt;0),(E38/F38%)-100,"x  ")</f>
        <v>-14.293031122025639</v>
      </c>
    </row>
    <row r="39" spans="1:7" s="9" customFormat="1" ht="12" x14ac:dyDescent="0.2">
      <c r="A39" s="51" t="s">
        <v>49</v>
      </c>
      <c r="B39" s="83">
        <v>68.306794999999994</v>
      </c>
      <c r="C39" s="83">
        <v>46.259146000000001</v>
      </c>
      <c r="D39" s="83">
        <v>52.936413999999999</v>
      </c>
      <c r="E39" s="83">
        <v>479.04469</v>
      </c>
      <c r="F39" s="83">
        <v>646.637969</v>
      </c>
      <c r="G39" s="84">
        <f>IF(AND(F39&gt;0,E39&gt;0),(E39/F39%)-100,"x  ")</f>
        <v>-25.917636611901457</v>
      </c>
    </row>
    <row r="40" spans="1:7" s="9" customFormat="1" ht="12" x14ac:dyDescent="0.2">
      <c r="A40" s="51" t="s">
        <v>50</v>
      </c>
    </row>
    <row r="41" spans="1:7" s="9" customFormat="1" ht="12" x14ac:dyDescent="0.2">
      <c r="A41" s="51" t="s">
        <v>51</v>
      </c>
      <c r="B41" s="83">
        <v>32.081988000000003</v>
      </c>
      <c r="C41" s="83">
        <v>29.555555999999999</v>
      </c>
      <c r="D41" s="83">
        <v>32.215885</v>
      </c>
      <c r="E41" s="83">
        <v>270.59505300000001</v>
      </c>
      <c r="F41" s="83">
        <v>609.43975399999999</v>
      </c>
      <c r="G41" s="84">
        <f t="shared" ref="G41:G46" si="0">IF(AND(F41&gt;0,E41&gt;0),(E41/F41%)-100,"x  ")</f>
        <v>-55.599376111588548</v>
      </c>
    </row>
    <row r="42" spans="1:7" s="9" customFormat="1" ht="12" x14ac:dyDescent="0.2">
      <c r="A42" s="51" t="s">
        <v>52</v>
      </c>
      <c r="B42" s="83">
        <v>33.081868999999998</v>
      </c>
      <c r="C42" s="83">
        <v>33.498576</v>
      </c>
      <c r="D42" s="83">
        <v>30.891746000000001</v>
      </c>
      <c r="E42" s="83">
        <v>309.431127</v>
      </c>
      <c r="F42" s="83">
        <v>406.92076400000002</v>
      </c>
      <c r="G42" s="84">
        <f t="shared" si="0"/>
        <v>-23.957891959526549</v>
      </c>
    </row>
    <row r="43" spans="1:7" s="9" customFormat="1" ht="12" x14ac:dyDescent="0.2">
      <c r="A43" s="51" t="s">
        <v>53</v>
      </c>
      <c r="B43" s="83">
        <v>21.160661999999999</v>
      </c>
      <c r="C43" s="83">
        <v>16.904035</v>
      </c>
      <c r="D43" s="83">
        <v>21.632733000000002</v>
      </c>
      <c r="E43" s="83">
        <v>174.988767</v>
      </c>
      <c r="F43" s="83">
        <v>181.684697</v>
      </c>
      <c r="G43" s="84">
        <f t="shared" si="0"/>
        <v>-3.6854672465892975</v>
      </c>
    </row>
    <row r="44" spans="1:7" s="9" customFormat="1" ht="12" x14ac:dyDescent="0.2">
      <c r="A44" s="51" t="s">
        <v>54</v>
      </c>
      <c r="B44" s="83">
        <v>63.913724999999999</v>
      </c>
      <c r="C44" s="83">
        <v>29.441755000000001</v>
      </c>
      <c r="D44" s="83">
        <v>0.89611700000000005</v>
      </c>
      <c r="E44" s="83">
        <v>294.82554499999998</v>
      </c>
      <c r="F44" s="83">
        <v>612.03568900000005</v>
      </c>
      <c r="G44" s="84">
        <f t="shared" si="0"/>
        <v>-51.828700466518058</v>
      </c>
    </row>
    <row r="45" spans="1:7" s="9" customFormat="1" ht="12" x14ac:dyDescent="0.2">
      <c r="A45" s="51" t="s">
        <v>55</v>
      </c>
      <c r="B45" s="83">
        <v>2723.1223770000001</v>
      </c>
      <c r="C45" s="83">
        <v>1209.3537739999999</v>
      </c>
      <c r="D45" s="83">
        <v>2475.4458519999998</v>
      </c>
      <c r="E45" s="83">
        <v>20563.142153000001</v>
      </c>
      <c r="F45" s="83">
        <v>20031.198615000001</v>
      </c>
      <c r="G45" s="84">
        <f t="shared" si="0"/>
        <v>2.6555751766230458</v>
      </c>
    </row>
    <row r="46" spans="1:7" s="9" customFormat="1" ht="12" x14ac:dyDescent="0.2">
      <c r="A46" s="51" t="s">
        <v>56</v>
      </c>
      <c r="B46" s="83">
        <v>97.148807000000005</v>
      </c>
      <c r="C46" s="83">
        <v>99.326792999999995</v>
      </c>
      <c r="D46" s="83">
        <v>101.515764</v>
      </c>
      <c r="E46" s="83">
        <v>906.97543199999996</v>
      </c>
      <c r="F46" s="83">
        <v>988.68706099999997</v>
      </c>
      <c r="G46" s="84">
        <f t="shared" si="0"/>
        <v>-8.2646605000932567</v>
      </c>
    </row>
    <row r="47" spans="1:7" s="9" customFormat="1" ht="12" x14ac:dyDescent="0.2">
      <c r="A47" s="37"/>
    </row>
    <row r="48" spans="1:7" s="9" customFormat="1" ht="12" x14ac:dyDescent="0.2">
      <c r="A48" s="41" t="s">
        <v>166</v>
      </c>
      <c r="B48" s="83">
        <v>68.483806999999999</v>
      </c>
      <c r="C48" s="83">
        <v>61.288964999999997</v>
      </c>
      <c r="D48" s="83">
        <v>72.108423000000002</v>
      </c>
      <c r="E48" s="83">
        <v>619.03912600000001</v>
      </c>
      <c r="F48" s="83">
        <v>251.23564400000001</v>
      </c>
      <c r="G48" s="84">
        <f>IF(AND(F48&gt;0,E48&gt;0),(E48/F48%)-100,"x  ")</f>
        <v>146.39781049539292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57</v>
      </c>
      <c r="B50" s="85">
        <v>4497.7845189999998</v>
      </c>
      <c r="C50" s="86">
        <v>3027.1904060000002</v>
      </c>
      <c r="D50" s="86">
        <v>4461.4751859999997</v>
      </c>
      <c r="E50" s="86">
        <v>37172.666604999999</v>
      </c>
      <c r="F50" s="86">
        <v>37661.132445000003</v>
      </c>
      <c r="G50" s="87">
        <f>IF(AND(F50&gt;0,E50&gt;0),(E50/F50%)-100,"x  ")</f>
        <v>-1.2970025283051569</v>
      </c>
    </row>
    <row r="51" spans="1:7" ht="12" customHeight="1" x14ac:dyDescent="0.2"/>
    <row r="52" spans="1:7" x14ac:dyDescent="0.2">
      <c r="A52" s="33" t="s">
        <v>159</v>
      </c>
    </row>
    <row r="53" spans="1:7" x14ac:dyDescent="0.2">
      <c r="A53" s="32" t="s">
        <v>136</v>
      </c>
      <c r="B53" s="32"/>
      <c r="C53" s="32"/>
      <c r="D53" s="32"/>
      <c r="E53" s="32"/>
      <c r="F53" s="32"/>
      <c r="G53" s="32"/>
    </row>
    <row r="54" spans="1:7" x14ac:dyDescent="0.2">
      <c r="A54" s="111" t="s">
        <v>137</v>
      </c>
      <c r="B54" s="111"/>
      <c r="C54" s="111"/>
      <c r="D54" s="111"/>
      <c r="E54" s="111"/>
      <c r="F54" s="111"/>
      <c r="G54" s="111"/>
    </row>
  </sheetData>
  <mergeCells count="7">
    <mergeCell ref="A54:G54"/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31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3" t="s">
        <v>163</v>
      </c>
      <c r="B2" s="124"/>
      <c r="C2" s="124"/>
      <c r="D2" s="124"/>
      <c r="E2" s="124"/>
      <c r="F2" s="124"/>
      <c r="G2" s="124"/>
    </row>
    <row r="3" spans="1:7" ht="9.75" customHeight="1" x14ac:dyDescent="0.2">
      <c r="A3" s="52"/>
      <c r="B3" s="53"/>
      <c r="C3" s="53"/>
      <c r="D3" s="53"/>
      <c r="E3" s="53"/>
      <c r="F3" s="53"/>
      <c r="G3" s="53"/>
    </row>
    <row r="4" spans="1:7" x14ac:dyDescent="0.2">
      <c r="A4" s="126" t="s">
        <v>58</v>
      </c>
      <c r="B4" s="88" t="s">
        <v>122</v>
      </c>
      <c r="C4" s="88" t="s">
        <v>123</v>
      </c>
      <c r="D4" s="88" t="s">
        <v>124</v>
      </c>
      <c r="E4" s="130" t="s">
        <v>170</v>
      </c>
      <c r="F4" s="130"/>
      <c r="G4" s="131"/>
    </row>
    <row r="5" spans="1:7" ht="24" customHeight="1" x14ac:dyDescent="0.2">
      <c r="A5" s="127"/>
      <c r="B5" s="125" t="s">
        <v>172</v>
      </c>
      <c r="C5" s="114"/>
      <c r="D5" s="114"/>
      <c r="E5" s="89" t="s">
        <v>172</v>
      </c>
      <c r="F5" s="89" t="s">
        <v>184</v>
      </c>
      <c r="G5" s="132" t="s">
        <v>158</v>
      </c>
    </row>
    <row r="6" spans="1:7" ht="17.25" customHeight="1" x14ac:dyDescent="0.2">
      <c r="A6" s="128"/>
      <c r="B6" s="114" t="s">
        <v>132</v>
      </c>
      <c r="C6" s="129"/>
      <c r="D6" s="129"/>
      <c r="E6" s="129"/>
      <c r="F6" s="129"/>
      <c r="G6" s="133"/>
    </row>
    <row r="7" spans="1:7" x14ac:dyDescent="0.2">
      <c r="A7" s="35"/>
      <c r="B7" s="9"/>
      <c r="C7" s="9"/>
      <c r="D7" s="9"/>
      <c r="E7" s="9"/>
      <c r="F7" s="9"/>
      <c r="G7" s="9"/>
    </row>
    <row r="8" spans="1:7" ht="12.75" customHeight="1" x14ac:dyDescent="0.2">
      <c r="A8" s="60" t="s">
        <v>59</v>
      </c>
      <c r="B8" s="83">
        <v>2447.1721029999999</v>
      </c>
      <c r="C8" s="83">
        <v>2069.6329740000001</v>
      </c>
      <c r="D8" s="83">
        <v>2699.252794</v>
      </c>
      <c r="E8" s="83">
        <v>21691.936894999999</v>
      </c>
      <c r="F8" s="83">
        <v>22925.402310000001</v>
      </c>
      <c r="G8" s="84">
        <f>IF(AND(F8&gt;0,E8&gt;0),(E8/F8%)-100,"x  ")</f>
        <v>-5.3803435958110413</v>
      </c>
    </row>
    <row r="9" spans="1:7" ht="12.75" customHeight="1" x14ac:dyDescent="0.2">
      <c r="A9" s="6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4" t="s">
        <v>60</v>
      </c>
      <c r="B10" s="83">
        <v>2068.2155790000002</v>
      </c>
      <c r="C10" s="83">
        <v>1858.3381280000001</v>
      </c>
      <c r="D10" s="83">
        <v>2499.8968359999999</v>
      </c>
      <c r="E10" s="83">
        <v>19006.076633000001</v>
      </c>
      <c r="F10" s="83">
        <v>20830.473892999998</v>
      </c>
      <c r="G10" s="84">
        <f>IF(AND(F10&gt;0,E10&gt;0),(E10/F10%)-100,"x  ")</f>
        <v>-8.758308953369891</v>
      </c>
    </row>
    <row r="11" spans="1:7" ht="12.75" customHeight="1" x14ac:dyDescent="0.2">
      <c r="A11" s="57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7" t="s">
        <v>61</v>
      </c>
      <c r="B12" s="83">
        <f>SUM(B14:B31)</f>
        <v>1414.068068</v>
      </c>
      <c r="C12" s="83">
        <f>SUM(C14:C31)</f>
        <v>995.80896200000007</v>
      </c>
      <c r="D12" s="83">
        <f>SUM(D14:D31)</f>
        <v>1641.7257259999999</v>
      </c>
      <c r="E12" s="83">
        <f>SUM(E14:E31)</f>
        <v>12663.180819999998</v>
      </c>
      <c r="F12" s="83">
        <f>SUM(F14:F31)</f>
        <v>12555.998211999999</v>
      </c>
      <c r="G12" s="84">
        <f>IF(AND(F12&gt;0,E12&gt;0),(E12/F12%)-100,"x  ")</f>
        <v>0.85363669371633932</v>
      </c>
    </row>
    <row r="13" spans="1:7" ht="12.75" customHeight="1" x14ac:dyDescent="0.2">
      <c r="A13" s="6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6" t="s">
        <v>62</v>
      </c>
      <c r="B14" s="83">
        <v>713.02269100000001</v>
      </c>
      <c r="C14" s="83">
        <v>524.027514</v>
      </c>
      <c r="D14" s="83">
        <v>793.31306400000005</v>
      </c>
      <c r="E14" s="83">
        <v>6822.284302</v>
      </c>
      <c r="F14" s="83">
        <v>6618.7186949999996</v>
      </c>
      <c r="G14" s="84">
        <f t="shared" ref="G14:G32" si="0">IF(AND(F14&gt;0,E14&gt;0),(E14/F14%)-100,"x  ")</f>
        <v>3.075604454284786</v>
      </c>
    </row>
    <row r="15" spans="1:7" ht="12.75" customHeight="1" x14ac:dyDescent="0.2">
      <c r="A15" s="66" t="s">
        <v>63</v>
      </c>
      <c r="B15" s="83">
        <v>93.136579999999995</v>
      </c>
      <c r="C15" s="83">
        <v>87.195992000000004</v>
      </c>
      <c r="D15" s="83">
        <v>79.899325000000005</v>
      </c>
      <c r="E15" s="83">
        <v>786.95531100000005</v>
      </c>
      <c r="F15" s="83">
        <v>654.96453799999995</v>
      </c>
      <c r="G15" s="84">
        <f t="shared" si="0"/>
        <v>20.152354111116793</v>
      </c>
    </row>
    <row r="16" spans="1:7" ht="12.75" customHeight="1" x14ac:dyDescent="0.2">
      <c r="A16" s="66" t="s">
        <v>64</v>
      </c>
      <c r="B16" s="83">
        <v>5.5915480000000004</v>
      </c>
      <c r="C16" s="83">
        <v>6.6495680000000004</v>
      </c>
      <c r="D16" s="83">
        <v>8.6421559999999999</v>
      </c>
      <c r="E16" s="83">
        <v>49.292620999999997</v>
      </c>
      <c r="F16" s="83">
        <v>111.11738200000001</v>
      </c>
      <c r="G16" s="84">
        <f t="shared" si="0"/>
        <v>-55.639144737949287</v>
      </c>
    </row>
    <row r="17" spans="1:7" ht="12.75" customHeight="1" x14ac:dyDescent="0.2">
      <c r="A17" s="66" t="s">
        <v>65</v>
      </c>
      <c r="B17" s="83">
        <v>134.62652299999999</v>
      </c>
      <c r="C17" s="83">
        <v>122.162226</v>
      </c>
      <c r="D17" s="83">
        <v>124.560002</v>
      </c>
      <c r="E17" s="83">
        <v>1160.167273</v>
      </c>
      <c r="F17" s="83">
        <v>1569.158471</v>
      </c>
      <c r="G17" s="84">
        <f t="shared" si="0"/>
        <v>-26.06436542635214</v>
      </c>
    </row>
    <row r="18" spans="1:7" ht="12.75" customHeight="1" x14ac:dyDescent="0.2">
      <c r="A18" s="66" t="s">
        <v>66</v>
      </c>
      <c r="B18" s="83">
        <v>70.723085999999995</v>
      </c>
      <c r="C18" s="83">
        <v>57.766606000000003</v>
      </c>
      <c r="D18" s="83">
        <v>90.505474000000007</v>
      </c>
      <c r="E18" s="83">
        <v>664.14377400000001</v>
      </c>
      <c r="F18" s="83">
        <v>985.96382600000004</v>
      </c>
      <c r="G18" s="84">
        <f t="shared" si="0"/>
        <v>-32.640147996666968</v>
      </c>
    </row>
    <row r="19" spans="1:7" ht="12.75" customHeight="1" x14ac:dyDescent="0.2">
      <c r="A19" s="66" t="s">
        <v>67</v>
      </c>
      <c r="B19" s="83">
        <v>78.063526999999993</v>
      </c>
      <c r="C19" s="83">
        <v>5.1551600000000004</v>
      </c>
      <c r="D19" s="83">
        <v>77.514743999999993</v>
      </c>
      <c r="E19" s="83">
        <v>219.83203</v>
      </c>
      <c r="F19" s="83">
        <v>275.47159199999999</v>
      </c>
      <c r="G19" s="84">
        <f t="shared" si="0"/>
        <v>-20.1979309721345</v>
      </c>
    </row>
    <row r="20" spans="1:7" ht="12.75" customHeight="1" x14ac:dyDescent="0.2">
      <c r="A20" s="66" t="s">
        <v>68</v>
      </c>
      <c r="B20" s="83">
        <v>80.671670000000006</v>
      </c>
      <c r="C20" s="83">
        <v>8.3654960000000003</v>
      </c>
      <c r="D20" s="83">
        <v>83.722350000000006</v>
      </c>
      <c r="E20" s="83">
        <v>444.46188799999999</v>
      </c>
      <c r="F20" s="83">
        <v>302.58425699999998</v>
      </c>
      <c r="G20" s="84">
        <f t="shared" si="0"/>
        <v>46.888636046917668</v>
      </c>
    </row>
    <row r="21" spans="1:7" ht="12.75" customHeight="1" x14ac:dyDescent="0.2">
      <c r="A21" s="66" t="s">
        <v>69</v>
      </c>
      <c r="B21" s="83">
        <v>6.5035100000000003</v>
      </c>
      <c r="C21" s="83">
        <v>6.2062379999999999</v>
      </c>
      <c r="D21" s="83">
        <v>7.089823</v>
      </c>
      <c r="E21" s="83">
        <v>58.836539000000002</v>
      </c>
      <c r="F21" s="83">
        <v>74.883325999999997</v>
      </c>
      <c r="G21" s="84">
        <f t="shared" si="0"/>
        <v>-21.429052176448451</v>
      </c>
    </row>
    <row r="22" spans="1:7" ht="12.75" customHeight="1" x14ac:dyDescent="0.2">
      <c r="A22" s="66" t="s">
        <v>70</v>
      </c>
      <c r="B22" s="83">
        <v>45.221552000000003</v>
      </c>
      <c r="C22" s="83">
        <v>46.358626000000001</v>
      </c>
      <c r="D22" s="83">
        <v>174.25347199999999</v>
      </c>
      <c r="E22" s="83">
        <v>1041.037227</v>
      </c>
      <c r="F22" s="83">
        <v>532.21886900000004</v>
      </c>
      <c r="G22" s="84">
        <f t="shared" si="0"/>
        <v>95.603216578178092</v>
      </c>
    </row>
    <row r="23" spans="1:7" ht="12.75" customHeight="1" x14ac:dyDescent="0.2">
      <c r="A23" s="66" t="s">
        <v>71</v>
      </c>
      <c r="B23" s="83">
        <v>27.472569</v>
      </c>
      <c r="C23" s="83">
        <v>25.370470000000001</v>
      </c>
      <c r="D23" s="83">
        <v>29.520879000000001</v>
      </c>
      <c r="E23" s="83">
        <v>274.11292800000001</v>
      </c>
      <c r="F23" s="83">
        <v>371.91394500000001</v>
      </c>
      <c r="G23" s="84">
        <f t="shared" si="0"/>
        <v>-26.296679195505831</v>
      </c>
    </row>
    <row r="24" spans="1:7" ht="12.75" customHeight="1" x14ac:dyDescent="0.2">
      <c r="A24" s="66" t="s">
        <v>72</v>
      </c>
      <c r="B24" s="83">
        <v>67.913741000000002</v>
      </c>
      <c r="C24" s="83">
        <v>68.337355000000002</v>
      </c>
      <c r="D24" s="83">
        <v>63.426924999999997</v>
      </c>
      <c r="E24" s="83">
        <v>674.62226299999998</v>
      </c>
      <c r="F24" s="83">
        <v>573.94883600000003</v>
      </c>
      <c r="G24" s="84">
        <f t="shared" si="0"/>
        <v>17.540488051447142</v>
      </c>
    </row>
    <row r="25" spans="1:7" ht="12.75" customHeight="1" x14ac:dyDescent="0.2">
      <c r="A25" s="66" t="s">
        <v>73</v>
      </c>
      <c r="B25" s="83">
        <v>61.017383000000002</v>
      </c>
      <c r="C25" s="83">
        <v>0.37930599999999998</v>
      </c>
      <c r="D25" s="83">
        <v>62.219904999999997</v>
      </c>
      <c r="E25" s="83">
        <v>130.681487</v>
      </c>
      <c r="F25" s="83">
        <v>66.777345999999994</v>
      </c>
      <c r="G25" s="84">
        <f t="shared" si="0"/>
        <v>95.69733574017755</v>
      </c>
    </row>
    <row r="26" spans="1:7" ht="12.75" customHeight="1" x14ac:dyDescent="0.2">
      <c r="A26" s="66" t="s">
        <v>74</v>
      </c>
      <c r="B26" s="83">
        <v>0.49413600000000002</v>
      </c>
      <c r="C26" s="83">
        <v>0.52114099999999997</v>
      </c>
      <c r="D26" s="83">
        <v>0.868676</v>
      </c>
      <c r="E26" s="83">
        <v>12.859458999999999</v>
      </c>
      <c r="F26" s="83">
        <v>4.2935850000000002</v>
      </c>
      <c r="G26" s="84">
        <f t="shared" si="0"/>
        <v>199.50400422956568</v>
      </c>
    </row>
    <row r="27" spans="1:7" ht="12.75" customHeight="1" x14ac:dyDescent="0.2">
      <c r="A27" s="66" t="s">
        <v>83</v>
      </c>
      <c r="B27" s="83">
        <v>1.709908</v>
      </c>
      <c r="C27" s="83">
        <v>2.1161140000000001</v>
      </c>
      <c r="D27" s="83">
        <v>1.5011909999999999</v>
      </c>
      <c r="E27" s="83">
        <v>15.632296999999999</v>
      </c>
      <c r="F27" s="83">
        <v>18.676435999999999</v>
      </c>
      <c r="G27" s="84">
        <f t="shared" si="0"/>
        <v>-16.299357115029864</v>
      </c>
    </row>
    <row r="28" spans="1:7" ht="12.75" customHeight="1" x14ac:dyDescent="0.2">
      <c r="A28" s="66" t="s">
        <v>84</v>
      </c>
      <c r="B28" s="83">
        <v>3.315569</v>
      </c>
      <c r="C28" s="83">
        <v>3.479651</v>
      </c>
      <c r="D28" s="83">
        <v>7.4869289999999999</v>
      </c>
      <c r="E28" s="83">
        <v>35.121194000000003</v>
      </c>
      <c r="F28" s="83">
        <v>35.980198000000001</v>
      </c>
      <c r="G28" s="84">
        <f t="shared" si="0"/>
        <v>-2.3874354443519223</v>
      </c>
    </row>
    <row r="29" spans="1:7" ht="12.75" customHeight="1" x14ac:dyDescent="0.2">
      <c r="A29" s="66" t="s">
        <v>75</v>
      </c>
      <c r="B29" s="83">
        <v>4.1802279999999996</v>
      </c>
      <c r="C29" s="83">
        <v>3.6070000000000002</v>
      </c>
      <c r="D29" s="83">
        <v>4.7909220000000001</v>
      </c>
      <c r="E29" s="83">
        <v>36.9285</v>
      </c>
      <c r="F29" s="83">
        <v>34.897975000000002</v>
      </c>
      <c r="G29" s="84">
        <f t="shared" si="0"/>
        <v>5.8184608132706757</v>
      </c>
    </row>
    <row r="30" spans="1:7" ht="12.75" customHeight="1" x14ac:dyDescent="0.2">
      <c r="A30" s="66" t="s">
        <v>76</v>
      </c>
      <c r="B30" s="83">
        <v>18.240983</v>
      </c>
      <c r="C30" s="83">
        <v>24.486649</v>
      </c>
      <c r="D30" s="83">
        <v>29.399249000000001</v>
      </c>
      <c r="E30" s="83">
        <v>208.818803</v>
      </c>
      <c r="F30" s="83">
        <v>169.48951700000001</v>
      </c>
      <c r="G30" s="84">
        <f t="shared" si="0"/>
        <v>23.204553707000059</v>
      </c>
    </row>
    <row r="31" spans="1:7" ht="12.75" customHeight="1" x14ac:dyDescent="0.2">
      <c r="A31" s="66" t="s">
        <v>82</v>
      </c>
      <c r="B31" s="83">
        <v>2.1628639999999999</v>
      </c>
      <c r="C31" s="83">
        <v>3.62385</v>
      </c>
      <c r="D31" s="83">
        <v>3.01064</v>
      </c>
      <c r="E31" s="83">
        <v>27.392924000000001</v>
      </c>
      <c r="F31" s="83">
        <v>154.93941799999999</v>
      </c>
      <c r="G31" s="84">
        <f t="shared" si="0"/>
        <v>-82.32023564203655</v>
      </c>
    </row>
    <row r="32" spans="1:7" ht="12.75" customHeight="1" x14ac:dyDescent="0.2">
      <c r="A32" s="58" t="s">
        <v>77</v>
      </c>
      <c r="B32" s="83">
        <f>B10-B12</f>
        <v>654.14751100000012</v>
      </c>
      <c r="C32" s="83">
        <f>C10-C12</f>
        <v>862.52916600000003</v>
      </c>
      <c r="D32" s="83">
        <f>D10-D12</f>
        <v>858.17111</v>
      </c>
      <c r="E32" s="83">
        <f>E10-E12</f>
        <v>6342.8958130000028</v>
      </c>
      <c r="F32" s="83">
        <f>F10-F12</f>
        <v>8274.4756809999999</v>
      </c>
      <c r="G32" s="84">
        <f t="shared" si="0"/>
        <v>-23.343834007939932</v>
      </c>
    </row>
    <row r="33" spans="1:7" ht="12.75" customHeight="1" x14ac:dyDescent="0.2">
      <c r="A33" s="6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6" t="s">
        <v>78</v>
      </c>
      <c r="B34" s="83">
        <v>255.476663</v>
      </c>
      <c r="C34" s="83">
        <v>328.04973100000001</v>
      </c>
      <c r="D34" s="83">
        <v>422.95137899999997</v>
      </c>
      <c r="E34" s="83">
        <v>2728.0113809999998</v>
      </c>
      <c r="F34" s="83">
        <v>3971.0306719999999</v>
      </c>
      <c r="G34" s="84">
        <f t="shared" ref="G34:G43" si="1">IF(AND(F34&gt;0,E34&gt;0),(E34/F34%)-100,"x  ")</f>
        <v>-31.302183077169644</v>
      </c>
    </row>
    <row r="35" spans="1:7" ht="12.75" customHeight="1" x14ac:dyDescent="0.2">
      <c r="A35" s="66" t="s">
        <v>79</v>
      </c>
      <c r="B35" s="83">
        <v>55.382297999999999</v>
      </c>
      <c r="C35" s="83">
        <v>52.884464999999999</v>
      </c>
      <c r="D35" s="83">
        <v>60.830345999999999</v>
      </c>
      <c r="E35" s="83">
        <v>494.78071499999999</v>
      </c>
      <c r="F35" s="83">
        <v>626.84156499999995</v>
      </c>
      <c r="G35" s="84">
        <f t="shared" si="1"/>
        <v>-21.067660055376194</v>
      </c>
    </row>
    <row r="36" spans="1:7" ht="12.75" customHeight="1" x14ac:dyDescent="0.2">
      <c r="A36" s="66" t="s">
        <v>80</v>
      </c>
      <c r="B36" s="83">
        <v>106.82235900000001</v>
      </c>
      <c r="C36" s="83">
        <v>115.00391399999999</v>
      </c>
      <c r="D36" s="83">
        <v>129.83630600000001</v>
      </c>
      <c r="E36" s="83">
        <v>981.31385899999998</v>
      </c>
      <c r="F36" s="83">
        <v>1058.244543</v>
      </c>
      <c r="G36" s="84">
        <f t="shared" si="1"/>
        <v>-7.269650905253954</v>
      </c>
    </row>
    <row r="37" spans="1:7" ht="12.75" customHeight="1" x14ac:dyDescent="0.2">
      <c r="A37" s="66" t="s">
        <v>81</v>
      </c>
      <c r="B37" s="83">
        <v>94.277580999999998</v>
      </c>
      <c r="C37" s="83">
        <v>29.65268</v>
      </c>
      <c r="D37" s="83">
        <v>45.594607000000003</v>
      </c>
      <c r="E37" s="83">
        <v>387.01409699999999</v>
      </c>
      <c r="F37" s="83">
        <v>671.11190099999999</v>
      </c>
      <c r="G37" s="84">
        <f t="shared" si="1"/>
        <v>-42.332404413731297</v>
      </c>
    </row>
    <row r="38" spans="1:7" ht="12.75" customHeight="1" x14ac:dyDescent="0.2">
      <c r="A38" s="66" t="s">
        <v>85</v>
      </c>
      <c r="B38" s="83">
        <v>43.472163999999999</v>
      </c>
      <c r="C38" s="83">
        <v>55.602902</v>
      </c>
      <c r="D38" s="83">
        <v>70.394823000000002</v>
      </c>
      <c r="E38" s="83">
        <v>518.238697</v>
      </c>
      <c r="F38" s="83">
        <v>623.30696999999998</v>
      </c>
      <c r="G38" s="84">
        <f t="shared" si="1"/>
        <v>-16.856585608211631</v>
      </c>
    </row>
    <row r="39" spans="1:7" ht="12.75" customHeight="1" x14ac:dyDescent="0.2">
      <c r="A39" s="66" t="s">
        <v>157</v>
      </c>
      <c r="B39" s="83">
        <v>5.133464</v>
      </c>
      <c r="C39" s="83">
        <v>4.5340639999999999</v>
      </c>
      <c r="D39" s="83">
        <v>6.8704409999999996</v>
      </c>
      <c r="E39" s="83">
        <v>54.059826999999999</v>
      </c>
      <c r="F39" s="83">
        <v>59.242505000000001</v>
      </c>
      <c r="G39" s="84">
        <f t="shared" si="1"/>
        <v>-8.7482424991988523</v>
      </c>
    </row>
    <row r="40" spans="1:7" ht="12.75" customHeight="1" x14ac:dyDescent="0.2">
      <c r="A40" s="66" t="s">
        <v>86</v>
      </c>
      <c r="B40" s="83">
        <v>77.236823999999999</v>
      </c>
      <c r="C40" s="83">
        <v>260.25291099999998</v>
      </c>
      <c r="D40" s="83">
        <v>98.139977999999999</v>
      </c>
      <c r="E40" s="83">
        <v>1027.3393719999999</v>
      </c>
      <c r="F40" s="83">
        <v>1055.7597579999999</v>
      </c>
      <c r="G40" s="84">
        <f t="shared" si="1"/>
        <v>-2.6919368525505121</v>
      </c>
    </row>
    <row r="41" spans="1:7" ht="12.75" customHeight="1" x14ac:dyDescent="0.2">
      <c r="A41" s="66" t="s">
        <v>87</v>
      </c>
      <c r="B41" s="83">
        <v>12.862738</v>
      </c>
      <c r="C41" s="83">
        <v>12.559652</v>
      </c>
      <c r="D41" s="83">
        <v>17.471800999999999</v>
      </c>
      <c r="E41" s="83">
        <v>116.63757099999999</v>
      </c>
      <c r="F41" s="83">
        <v>138.90428800000001</v>
      </c>
      <c r="G41" s="84">
        <f t="shared" si="1"/>
        <v>-16.030258907486001</v>
      </c>
    </row>
    <row r="42" spans="1:7" ht="12.75" customHeight="1" x14ac:dyDescent="0.2">
      <c r="A42" s="66" t="s">
        <v>88</v>
      </c>
      <c r="B42" s="83">
        <v>3.4834200000000002</v>
      </c>
      <c r="C42" s="83">
        <v>3.9888469999999998</v>
      </c>
      <c r="D42" s="83">
        <v>6.081429</v>
      </c>
      <c r="E42" s="83">
        <v>35.500293999999997</v>
      </c>
      <c r="F42" s="83">
        <v>70.033479</v>
      </c>
      <c r="G42" s="84">
        <f t="shared" si="1"/>
        <v>-49.309538085349153</v>
      </c>
    </row>
    <row r="43" spans="1:7" ht="12.75" customHeight="1" x14ac:dyDescent="0.2">
      <c r="A43" s="67" t="s">
        <v>89</v>
      </c>
      <c r="B43" s="83">
        <f>B8-B10</f>
        <v>378.95652399999972</v>
      </c>
      <c r="C43" s="83">
        <f>C8-C10</f>
        <v>211.29484600000001</v>
      </c>
      <c r="D43" s="83">
        <f>D8-D10</f>
        <v>199.3559580000001</v>
      </c>
      <c r="E43" s="83">
        <f>E8-E10</f>
        <v>2685.8602619999983</v>
      </c>
      <c r="F43" s="83">
        <f>F8-F10</f>
        <v>2094.9284170000028</v>
      </c>
      <c r="G43" s="84">
        <f t="shared" si="1"/>
        <v>28.207734460265073</v>
      </c>
    </row>
    <row r="44" spans="1:7" ht="12.75" customHeight="1" x14ac:dyDescent="0.2">
      <c r="A44" s="58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90</v>
      </c>
      <c r="B45" s="83">
        <v>15.852611</v>
      </c>
      <c r="C45" s="83">
        <v>16.849416999999999</v>
      </c>
      <c r="D45" s="83">
        <v>17.094086999999998</v>
      </c>
      <c r="E45" s="83">
        <v>285.28338100000002</v>
      </c>
      <c r="F45" s="83">
        <v>222.07911999999999</v>
      </c>
      <c r="G45" s="84">
        <f>IF(AND(F45&gt;0,E45&gt;0),(E45/F45%)-100,"x  ")</f>
        <v>28.460244709182945</v>
      </c>
    </row>
    <row r="46" spans="1:7" ht="12.75" customHeight="1" x14ac:dyDescent="0.2">
      <c r="A46" s="58" t="s">
        <v>91</v>
      </c>
      <c r="B46" s="83">
        <v>28.226585</v>
      </c>
      <c r="C46" s="83">
        <v>24.305043999999999</v>
      </c>
      <c r="D46" s="83">
        <v>28.305589999999999</v>
      </c>
      <c r="E46" s="83">
        <v>495.10794900000002</v>
      </c>
      <c r="F46" s="83">
        <v>715.53560700000003</v>
      </c>
      <c r="G46" s="84">
        <f>IF(AND(F46&gt;0,E46&gt;0),(E46/F46%)-100,"x  ")</f>
        <v>-30.805966306020593</v>
      </c>
    </row>
    <row r="47" spans="1:7" ht="12.75" customHeight="1" x14ac:dyDescent="0.2">
      <c r="A47" s="58" t="s">
        <v>92</v>
      </c>
      <c r="B47" s="83">
        <v>38.842847999999996</v>
      </c>
      <c r="C47" s="83">
        <v>52.978088</v>
      </c>
      <c r="D47" s="83">
        <v>42.651231000000003</v>
      </c>
      <c r="E47" s="83">
        <v>666.67623200000003</v>
      </c>
      <c r="F47" s="83">
        <v>443.61951299999998</v>
      </c>
      <c r="G47" s="84">
        <f>IF(AND(F47&gt;0,E47&gt;0),(E47/F47%)-100,"x  ")</f>
        <v>50.281088289279126</v>
      </c>
    </row>
    <row r="48" spans="1:7" ht="12.75" customHeight="1" x14ac:dyDescent="0.2">
      <c r="A48" s="58" t="s">
        <v>93</v>
      </c>
      <c r="B48" s="83">
        <v>214.373626</v>
      </c>
      <c r="C48" s="83">
        <v>93.437651000000002</v>
      </c>
      <c r="D48" s="83">
        <v>88.736198999999999</v>
      </c>
      <c r="E48" s="83">
        <v>995.72511399999996</v>
      </c>
      <c r="F48" s="83">
        <v>390.430634</v>
      </c>
      <c r="G48" s="84">
        <f>IF(AND(F48&gt;0,E48&gt;0),(E48/F48%)-100,"x  ")</f>
        <v>155.03252749373146</v>
      </c>
    </row>
    <row r="49" spans="1:7" ht="12.75" customHeight="1" x14ac:dyDescent="0.2">
      <c r="A49" s="59" t="s">
        <v>94</v>
      </c>
      <c r="B49" s="83">
        <v>138.528357</v>
      </c>
      <c r="C49" s="83">
        <v>60.982028</v>
      </c>
      <c r="D49" s="83">
        <v>44.931686999999997</v>
      </c>
      <c r="E49" s="83">
        <v>496.94159300000001</v>
      </c>
      <c r="F49" s="83">
        <v>355.54644300000001</v>
      </c>
      <c r="G49" s="84">
        <f>IF(AND(F49&gt;0,E49&gt;0),(E49/F49%)-100,"x  ")</f>
        <v>39.768405164441475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95</v>
      </c>
      <c r="B51" s="83">
        <v>5.1440130000000002</v>
      </c>
      <c r="C51" s="83">
        <v>4.5989630000000004</v>
      </c>
      <c r="D51" s="83">
        <v>3.30918</v>
      </c>
      <c r="E51" s="83">
        <v>53.541224999999997</v>
      </c>
      <c r="F51" s="83">
        <v>34.696424</v>
      </c>
      <c r="G51" s="84">
        <f>IF(AND(F51&gt;0,E51&gt;0),(E51/F51%)-100,"x  ")</f>
        <v>54.31338111385773</v>
      </c>
    </row>
    <row r="52" spans="1:7" ht="12.75" customHeight="1" x14ac:dyDescent="0.2">
      <c r="A52" s="67" t="s">
        <v>96</v>
      </c>
      <c r="B52" s="83">
        <v>1.50177</v>
      </c>
      <c r="C52" s="83">
        <v>1.320441</v>
      </c>
      <c r="D52" s="83">
        <v>2.083351</v>
      </c>
      <c r="E52" s="83">
        <v>17.346720000000001</v>
      </c>
      <c r="F52" s="83">
        <v>20.122378000000001</v>
      </c>
      <c r="G52" s="84">
        <f>IF(AND(F52&gt;0,E52&gt;0),(E52/F52%)-100,"x  ")</f>
        <v>-13.793886587360603</v>
      </c>
    </row>
    <row r="53" spans="1:7" ht="12.75" customHeight="1" x14ac:dyDescent="0.2">
      <c r="A53" s="67" t="s">
        <v>97</v>
      </c>
      <c r="B53" s="83">
        <v>17.554300999999999</v>
      </c>
      <c r="C53" s="83">
        <v>17.181926000000001</v>
      </c>
      <c r="D53" s="83">
        <v>22.617318000000001</v>
      </c>
      <c r="E53" s="83">
        <v>160.10772</v>
      </c>
      <c r="F53" s="83">
        <v>128.595101</v>
      </c>
      <c r="G53" s="84">
        <f>IF(AND(F53&gt;0,E53&gt;0),(E53/F53%)-100,"x  ")</f>
        <v>24.505302888638042</v>
      </c>
    </row>
    <row r="54" spans="1:7" ht="12.75" customHeight="1" x14ac:dyDescent="0.2">
      <c r="A54" s="60" t="s">
        <v>98</v>
      </c>
      <c r="B54" s="83">
        <v>472.57226900000001</v>
      </c>
      <c r="C54" s="83">
        <v>193.79828900000001</v>
      </c>
      <c r="D54" s="83">
        <v>628.12623799999994</v>
      </c>
      <c r="E54" s="83">
        <v>3900.1807549999999</v>
      </c>
      <c r="F54" s="83">
        <v>3754.934068</v>
      </c>
      <c r="G54" s="84">
        <f>IF(AND(F54&gt;0,E54&gt;0),(E54/F54%)-100,"x  ")</f>
        <v>3.8681554554528503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99</v>
      </c>
      <c r="B56" s="83">
        <v>296.05491499999999</v>
      </c>
      <c r="C56" s="83">
        <v>139.350255</v>
      </c>
      <c r="D56" s="83">
        <v>365.60972700000002</v>
      </c>
      <c r="E56" s="83">
        <v>2653.4763600000001</v>
      </c>
      <c r="F56" s="83">
        <v>3338.4553190000001</v>
      </c>
      <c r="G56" s="84">
        <f>IF(AND(F56&gt;0,E56&gt;0),(E56/F56%)-100,"x  ")</f>
        <v>-20.517841143525573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100</v>
      </c>
      <c r="B58" s="83">
        <v>222.52175700000001</v>
      </c>
      <c r="C58" s="83">
        <v>126.470308</v>
      </c>
      <c r="D58" s="83">
        <v>354.569052</v>
      </c>
      <c r="E58" s="83">
        <v>2170.275228</v>
      </c>
      <c r="F58" s="83">
        <v>2411.2485969999998</v>
      </c>
      <c r="G58" s="84">
        <f>IF(AND(F58&gt;0,E58&gt;0),(E58/F58%)-100,"x  ")</f>
        <v>-9.9937173338249465</v>
      </c>
    </row>
    <row r="59" spans="1:7" ht="12.75" customHeight="1" x14ac:dyDescent="0.2">
      <c r="A59" s="57" t="s">
        <v>101</v>
      </c>
      <c r="B59" s="83">
        <v>7.8948320000000001</v>
      </c>
      <c r="C59" s="83">
        <v>4.7487820000000003</v>
      </c>
      <c r="D59" s="83">
        <v>4.7930070000000002</v>
      </c>
      <c r="E59" s="83">
        <v>187.431499</v>
      </c>
      <c r="F59" s="83">
        <v>57.733130000000003</v>
      </c>
      <c r="G59" s="84">
        <f>IF(AND(F59&gt;0,E59&gt;0),(E59/F59%)-100,"x  ")</f>
        <v>224.65154582819258</v>
      </c>
    </row>
    <row r="60" spans="1:7" ht="12.75" customHeight="1" x14ac:dyDescent="0.2">
      <c r="A60" s="64" t="s">
        <v>153</v>
      </c>
      <c r="B60" s="83">
        <v>87.731763999999998</v>
      </c>
      <c r="C60" s="83">
        <v>46.240715000000002</v>
      </c>
      <c r="D60" s="83">
        <v>190.481202</v>
      </c>
      <c r="E60" s="83">
        <v>872.71994800000004</v>
      </c>
      <c r="F60" s="83">
        <v>358.53081300000002</v>
      </c>
      <c r="G60" s="84">
        <f>IF(AND(F60&gt;0,E60&gt;0),(E60/F60%)-100,"x  ")</f>
        <v>143.4156051184365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102</v>
      </c>
      <c r="B62" s="83">
        <v>10.974753</v>
      </c>
      <c r="C62" s="83">
        <v>36.303688999999999</v>
      </c>
      <c r="D62" s="83">
        <v>49.932371000000003</v>
      </c>
      <c r="E62" s="83">
        <v>302.59818200000001</v>
      </c>
      <c r="F62" s="83">
        <v>206.702282</v>
      </c>
      <c r="G62" s="84">
        <f>IF(AND(F62&gt;0,E62&gt;0),(E62/F62%)-100,"x  ")</f>
        <v>46.393246882489677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103</v>
      </c>
      <c r="B64" s="83">
        <v>1188.1500739999999</v>
      </c>
      <c r="C64" s="83">
        <v>535.03272300000003</v>
      </c>
      <c r="D64" s="83">
        <v>862.00490600000001</v>
      </c>
      <c r="E64" s="83">
        <v>9168.9314109999996</v>
      </c>
      <c r="F64" s="83">
        <v>8764.7033379999993</v>
      </c>
      <c r="G64" s="84">
        <f>IF(AND(F64&gt;0,E64&gt;0),(E64/F64%)-100,"x  ")</f>
        <v>4.6119994871639278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104</v>
      </c>
      <c r="B66" s="83">
        <v>256.97753899999998</v>
      </c>
      <c r="C66" s="83">
        <v>53.696109</v>
      </c>
      <c r="D66" s="83">
        <v>242.24402699999999</v>
      </c>
      <c r="E66" s="83">
        <v>1952.843496</v>
      </c>
      <c r="F66" s="83">
        <v>1647.9391969999999</v>
      </c>
      <c r="G66" s="84">
        <f t="shared" ref="G66:G71" si="2">IF(AND(F66&gt;0,E66&gt;0),(E66/F66%)-100,"x  ")</f>
        <v>18.502157091418468</v>
      </c>
    </row>
    <row r="67" spans="1:7" ht="12.75" customHeight="1" x14ac:dyDescent="0.2">
      <c r="A67" s="67" t="s">
        <v>105</v>
      </c>
      <c r="B67" s="83">
        <v>316.362324</v>
      </c>
      <c r="C67" s="83">
        <v>305.79964100000001</v>
      </c>
      <c r="D67" s="83">
        <v>167.08879300000001</v>
      </c>
      <c r="E67" s="83">
        <v>3585.1078659999998</v>
      </c>
      <c r="F67" s="83">
        <v>3421.9834940000001</v>
      </c>
      <c r="G67" s="84">
        <f t="shared" si="2"/>
        <v>4.766953794079285</v>
      </c>
    </row>
    <row r="68" spans="1:7" ht="12.75" customHeight="1" x14ac:dyDescent="0.2">
      <c r="A68" s="67" t="s">
        <v>106</v>
      </c>
      <c r="B68" s="83">
        <v>96.805722000000003</v>
      </c>
      <c r="C68" s="83">
        <v>13.405725</v>
      </c>
      <c r="D68" s="83">
        <v>18.039909000000002</v>
      </c>
      <c r="E68" s="83">
        <v>263.40584899999999</v>
      </c>
      <c r="F68" s="83">
        <v>194.26217700000001</v>
      </c>
      <c r="G68" s="84">
        <f t="shared" si="2"/>
        <v>35.592966715285996</v>
      </c>
    </row>
    <row r="69" spans="1:7" ht="12.75" customHeight="1" x14ac:dyDescent="0.2">
      <c r="A69" s="67" t="s">
        <v>107</v>
      </c>
      <c r="B69" s="83">
        <v>12.574062</v>
      </c>
      <c r="C69" s="83">
        <v>16.863022999999998</v>
      </c>
      <c r="D69" s="83">
        <v>64.946352000000005</v>
      </c>
      <c r="E69" s="83">
        <v>367.260896</v>
      </c>
      <c r="F69" s="83">
        <v>697.89174100000002</v>
      </c>
      <c r="G69" s="84">
        <f t="shared" si="2"/>
        <v>-47.375663813737553</v>
      </c>
    </row>
    <row r="70" spans="1:7" ht="12.75" customHeight="1" x14ac:dyDescent="0.2">
      <c r="A70" s="68" t="s">
        <v>108</v>
      </c>
      <c r="B70" s="83">
        <v>6.2870400000000002</v>
      </c>
      <c r="C70" s="83">
        <v>4.771954</v>
      </c>
      <c r="D70" s="83">
        <v>4.2410160000000001</v>
      </c>
      <c r="E70" s="83">
        <v>68.828907000000001</v>
      </c>
      <c r="F70" s="83">
        <v>62.719920999999999</v>
      </c>
      <c r="G70" s="84">
        <f t="shared" si="2"/>
        <v>9.7401047427977403</v>
      </c>
    </row>
    <row r="71" spans="1:7" ht="12.75" customHeight="1" x14ac:dyDescent="0.2">
      <c r="A71" s="61" t="s">
        <v>109</v>
      </c>
      <c r="B71" s="83">
        <v>80.668310000000005</v>
      </c>
      <c r="C71" s="83">
        <v>8.7885609999999996</v>
      </c>
      <c r="D71" s="83">
        <v>74.608273999999994</v>
      </c>
      <c r="E71" s="83">
        <v>472.50469800000002</v>
      </c>
      <c r="F71" s="83">
        <v>123.64581</v>
      </c>
      <c r="G71" s="84">
        <f t="shared" si="2"/>
        <v>282.14372003386126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134</v>
      </c>
      <c r="B73" s="83">
        <v>13.421397000000001</v>
      </c>
      <c r="C73" s="83">
        <v>7.005439</v>
      </c>
      <c r="D73" s="83">
        <v>7.2280769999999999</v>
      </c>
      <c r="E73" s="83">
        <v>78.026363000000003</v>
      </c>
      <c r="F73" s="83">
        <v>70.803242999999995</v>
      </c>
      <c r="G73" s="84">
        <f>IF(AND(F73&gt;0,E73&gt;0),(E73/F73%)-100,"x  ")</f>
        <v>10.201679603856576</v>
      </c>
    </row>
    <row r="74" spans="1:7" ht="24" x14ac:dyDescent="0.2">
      <c r="A74" s="62" t="s">
        <v>128</v>
      </c>
      <c r="B74" s="83">
        <v>170.69340600000001</v>
      </c>
      <c r="C74" s="83">
        <v>158.95583099999999</v>
      </c>
      <c r="D74" s="83">
        <v>152.551287</v>
      </c>
      <c r="E74" s="83">
        <v>1442.171253</v>
      </c>
      <c r="F74" s="83">
        <v>1736.900476</v>
      </c>
      <c r="G74" s="84">
        <f>IF(AND(F74&gt;0,E74&gt;0),(E74/F74%)-100,"x  ")</f>
        <v>-16.968688020556456</v>
      </c>
    </row>
    <row r="75" spans="1:7" x14ac:dyDescent="0.2">
      <c r="A75" s="63" t="s">
        <v>57</v>
      </c>
      <c r="B75" s="90">
        <v>4497.7845189999998</v>
      </c>
      <c r="C75" s="91">
        <v>3027.1904060000002</v>
      </c>
      <c r="D75" s="91">
        <v>4461.4751859999997</v>
      </c>
      <c r="E75" s="91">
        <v>37172.666604999999</v>
      </c>
      <c r="F75" s="91">
        <v>37661.132445000003</v>
      </c>
      <c r="G75" s="92">
        <f>IF(AND(F75&gt;0,E75&gt;0),(E75/F75%)-100,"x  ")</f>
        <v>-1.2970025283051569</v>
      </c>
    </row>
    <row r="76" spans="1:7" ht="12" customHeight="1" x14ac:dyDescent="0.2"/>
    <row r="77" spans="1:7" x14ac:dyDescent="0.2">
      <c r="A77" s="33" t="s">
        <v>159</v>
      </c>
    </row>
    <row r="78" spans="1:7" x14ac:dyDescent="0.2">
      <c r="A78" s="32" t="s">
        <v>136</v>
      </c>
      <c r="B78" s="32"/>
      <c r="C78" s="32"/>
      <c r="D78" s="32"/>
      <c r="E78" s="32"/>
      <c r="F78" s="32"/>
      <c r="G78" s="32"/>
    </row>
    <row r="79" spans="1:7" x14ac:dyDescent="0.2">
      <c r="A79" s="111" t="s">
        <v>137</v>
      </c>
      <c r="B79" s="111"/>
      <c r="C79" s="111"/>
      <c r="D79" s="111"/>
      <c r="E79" s="111"/>
      <c r="F79" s="111"/>
      <c r="G79" s="111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7:G27 A29:G38 A40:G75">
    <cfRule type="expression" dxfId="2" priority="3">
      <formula>MOD(ROW(),2)=1</formula>
    </cfRule>
  </conditionalFormatting>
  <conditionalFormatting sqref="A39:G39">
    <cfRule type="expression" dxfId="1" priority="2">
      <formula>MOD(ROW(),2)=1</formula>
    </cfRule>
  </conditionalFormatting>
  <conditionalFormatting sqref="A28:G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3/19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2" t="s">
        <v>164</v>
      </c>
      <c r="B2" s="112"/>
      <c r="C2" s="112"/>
      <c r="D2" s="112"/>
      <c r="E2" s="112"/>
      <c r="F2" s="112"/>
      <c r="G2" s="112"/>
    </row>
    <row r="3" spans="1:7" x14ac:dyDescent="0.2">
      <c r="A3" s="112" t="s">
        <v>173</v>
      </c>
      <c r="B3" s="112"/>
      <c r="C3" s="112"/>
      <c r="D3" s="112"/>
      <c r="E3" s="112"/>
      <c r="F3" s="112"/>
      <c r="G3" s="112"/>
    </row>
    <row r="29" spans="1:7" x14ac:dyDescent="0.2">
      <c r="A29" s="134" t="s">
        <v>174</v>
      </c>
      <c r="B29" s="134"/>
      <c r="C29" s="134"/>
      <c r="D29" s="134"/>
      <c r="E29" s="134"/>
      <c r="F29" s="134"/>
      <c r="G29" s="134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165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112</v>
      </c>
      <c r="B3" s="138" t="s">
        <v>113</v>
      </c>
      <c r="C3" s="139"/>
      <c r="D3" s="140"/>
      <c r="E3" s="140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1" t="s">
        <v>175</v>
      </c>
      <c r="C4" s="139"/>
      <c r="D4" s="140"/>
      <c r="E4" s="140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42"/>
      <c r="D5" s="140"/>
      <c r="E5" s="14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43"/>
      <c r="C6" s="140"/>
      <c r="D6" s="140"/>
      <c r="E6" s="14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35730.509482000001</v>
      </c>
      <c r="C8" s="96"/>
      <c r="D8" s="95">
        <v>37661.132445000003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2019</v>
      </c>
      <c r="C9" s="21">
        <v>2019</v>
      </c>
      <c r="D9" s="12">
        <v>2018</v>
      </c>
      <c r="E9" s="12">
        <v>2018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176</v>
      </c>
      <c r="B10" s="93">
        <v>6822.284302</v>
      </c>
      <c r="C10" s="97">
        <f t="shared" ref="C10:C24" si="0">IF(B$8&gt;0,B10/B$8*100,0)</f>
        <v>19.093722426311523</v>
      </c>
      <c r="D10" s="93">
        <v>6618.7186949999996</v>
      </c>
      <c r="E10" s="97">
        <f t="shared" ref="E10:E24" si="1">IF(D$8&gt;0,D10/D$8*100,0)</f>
        <v>17.574401684988946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177</v>
      </c>
      <c r="B11" s="94">
        <v>3501.560653</v>
      </c>
      <c r="C11" s="98">
        <f t="shared" si="0"/>
        <v>9.799918063760007</v>
      </c>
      <c r="D11" s="93">
        <v>3126.307245</v>
      </c>
      <c r="E11" s="97">
        <f t="shared" si="1"/>
        <v>8.3011503957445587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178</v>
      </c>
      <c r="B12" s="94">
        <v>2728.0113809999998</v>
      </c>
      <c r="C12" s="98">
        <f t="shared" si="0"/>
        <v>7.6349635662886177</v>
      </c>
      <c r="D12" s="93">
        <v>3971.0306719999999</v>
      </c>
      <c r="E12" s="97">
        <f t="shared" si="1"/>
        <v>10.544108512401371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179</v>
      </c>
      <c r="B13" s="94">
        <v>2170.275228</v>
      </c>
      <c r="C13" s="98">
        <f t="shared" si="0"/>
        <v>6.0740114245874999</v>
      </c>
      <c r="D13" s="93">
        <v>2411.2485969999998</v>
      </c>
      <c r="E13" s="97">
        <f t="shared" si="1"/>
        <v>6.4024856409226851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180</v>
      </c>
      <c r="B14" s="94">
        <v>1237.3280319999999</v>
      </c>
      <c r="C14" s="98">
        <f t="shared" si="0"/>
        <v>3.4629453929934306</v>
      </c>
      <c r="D14" s="93">
        <v>978.82339300000001</v>
      </c>
      <c r="E14" s="97">
        <f t="shared" si="1"/>
        <v>2.5990280415212297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94">
        <v>1160.167273</v>
      </c>
      <c r="C15" s="98">
        <f t="shared" si="0"/>
        <v>3.2469933673474736</v>
      </c>
      <c r="D15" s="93">
        <v>1569.158471</v>
      </c>
      <c r="E15" s="97">
        <f t="shared" si="1"/>
        <v>4.1665196161894107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70</v>
      </c>
      <c r="B16" s="94">
        <v>1041.037227</v>
      </c>
      <c r="C16" s="98">
        <f t="shared" si="0"/>
        <v>2.913580696419805</v>
      </c>
      <c r="D16" s="93">
        <v>532.21886900000004</v>
      </c>
      <c r="E16" s="97">
        <f t="shared" si="1"/>
        <v>1.4131780816130475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86</v>
      </c>
      <c r="B17" s="94">
        <v>1027.3393719999999</v>
      </c>
      <c r="C17" s="98">
        <f t="shared" si="0"/>
        <v>2.8752441174048857</v>
      </c>
      <c r="D17" s="93">
        <v>1055.7597579999999</v>
      </c>
      <c r="E17" s="97">
        <f t="shared" si="1"/>
        <v>2.8033138927562056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93</v>
      </c>
      <c r="B18" s="94">
        <v>995.72511399999996</v>
      </c>
      <c r="C18" s="98">
        <f t="shared" si="0"/>
        <v>2.7867643882929167</v>
      </c>
      <c r="D18" s="93">
        <v>390.430634</v>
      </c>
      <c r="E18" s="97">
        <f t="shared" si="1"/>
        <v>1.0366938237191397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80</v>
      </c>
      <c r="B19" s="94">
        <v>981.31385899999998</v>
      </c>
      <c r="C19" s="98">
        <f t="shared" si="0"/>
        <v>2.7464311962703962</v>
      </c>
      <c r="D19" s="93">
        <v>1058.244543</v>
      </c>
      <c r="E19" s="97">
        <f t="shared" si="1"/>
        <v>2.8099116364741592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181</v>
      </c>
      <c r="B20" s="94">
        <v>916.01741700000002</v>
      </c>
      <c r="C20" s="98">
        <f t="shared" si="0"/>
        <v>2.5636841743369576</v>
      </c>
      <c r="D20" s="93">
        <v>982.11219000000006</v>
      </c>
      <c r="E20" s="97">
        <f t="shared" si="1"/>
        <v>2.6077606440387004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182</v>
      </c>
      <c r="B21" s="94">
        <v>896.34531100000004</v>
      </c>
      <c r="C21" s="98">
        <f t="shared" si="0"/>
        <v>2.5086272879807461</v>
      </c>
      <c r="D21" s="93">
        <v>390.46141799999998</v>
      </c>
      <c r="E21" s="97">
        <f t="shared" si="1"/>
        <v>1.0367755631624369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63</v>
      </c>
      <c r="B22" s="94">
        <v>786.95531100000005</v>
      </c>
      <c r="C22" s="98">
        <f t="shared" si="0"/>
        <v>2.2024743626912051</v>
      </c>
      <c r="D22" s="93">
        <v>654.96453799999995</v>
      </c>
      <c r="E22" s="97">
        <f t="shared" si="1"/>
        <v>1.7390994255324226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72</v>
      </c>
      <c r="B23" s="94">
        <v>674.62226299999998</v>
      </c>
      <c r="C23" s="98">
        <f t="shared" si="0"/>
        <v>1.8880846446923887</v>
      </c>
      <c r="D23" s="93">
        <v>573.94883600000003</v>
      </c>
      <c r="E23" s="97">
        <f t="shared" si="1"/>
        <v>1.5239818846079312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92</v>
      </c>
      <c r="B24" s="94">
        <v>666.67623200000003</v>
      </c>
      <c r="C24" s="98">
        <f t="shared" si="0"/>
        <v>1.8658458602048547</v>
      </c>
      <c r="D24" s="93">
        <v>443.61951299999998</v>
      </c>
      <c r="E24" s="97">
        <f t="shared" si="1"/>
        <v>1.1779239874102514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114</v>
      </c>
      <c r="B26" s="94">
        <f>B8-(SUM(B10:B24))</f>
        <v>10124.850506999996</v>
      </c>
      <c r="C26" s="98">
        <f>IF(B$8&gt;0,B26/B$8*100,0)</f>
        <v>28.336709030417278</v>
      </c>
      <c r="D26" s="93">
        <f>D8-(SUM(D10:D24))</f>
        <v>12904.085073000002</v>
      </c>
      <c r="E26" s="97">
        <f>IF(D$8&gt;0,D26/D$8*100,0)</f>
        <v>34.2636671689175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2019</v>
      </c>
      <c r="C30" s="6">
        <v>2018</v>
      </c>
      <c r="D30" s="6">
        <v>2017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116</v>
      </c>
      <c r="B31" s="99">
        <v>3333.9404359999999</v>
      </c>
      <c r="C31" s="99">
        <v>3697.3416459999999</v>
      </c>
      <c r="D31" s="99">
        <v>3636.2664319999999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117</v>
      </c>
      <c r="B32" s="99">
        <v>4030.1601409999998</v>
      </c>
      <c r="C32" s="99">
        <v>2948.2153360000002</v>
      </c>
      <c r="D32" s="99">
        <v>4110.1865539999999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118</v>
      </c>
      <c r="B33" s="99">
        <v>4218.6768689999999</v>
      </c>
      <c r="C33" s="99">
        <v>4373.6446480000004</v>
      </c>
      <c r="D33" s="99">
        <v>5079.3583310000004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119</v>
      </c>
      <c r="B34" s="99">
        <v>4405.2665269999998</v>
      </c>
      <c r="C34" s="99">
        <v>4496.1513349999996</v>
      </c>
      <c r="D34" s="99">
        <v>3712.3192709999998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120</v>
      </c>
      <c r="B35" s="99">
        <v>4316.5004509999999</v>
      </c>
      <c r="C35" s="99">
        <v>4130.4972900000002</v>
      </c>
      <c r="D35" s="99">
        <v>5035.0864979999997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121</v>
      </c>
      <c r="B36" s="99">
        <v>3921.710517</v>
      </c>
      <c r="C36" s="99">
        <v>5275.5247019999997</v>
      </c>
      <c r="D36" s="99">
        <v>4237.8259930000004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122</v>
      </c>
      <c r="B37" s="99">
        <v>4327.0929839999999</v>
      </c>
      <c r="C37" s="99">
        <v>4538.3621190000003</v>
      </c>
      <c r="D37" s="99">
        <v>3867.272136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123</v>
      </c>
      <c r="B38" s="99">
        <v>2868.2362029999999</v>
      </c>
      <c r="C38" s="99">
        <v>3508.5736790000001</v>
      </c>
      <c r="D38" s="99">
        <v>4455.1256860000003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124</v>
      </c>
      <c r="B39" s="99">
        <v>4308.925354</v>
      </c>
      <c r="C39" s="99">
        <v>4692.8216899999998</v>
      </c>
      <c r="D39" s="99">
        <v>4325.752195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125</v>
      </c>
      <c r="B40" s="99">
        <v>0</v>
      </c>
      <c r="C40" s="99">
        <v>3831.4017749999998</v>
      </c>
      <c r="D40" s="99">
        <v>4626.1331419999997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126</v>
      </c>
      <c r="B41" s="99">
        <v>0</v>
      </c>
      <c r="C41" s="99">
        <v>5309.882662</v>
      </c>
      <c r="D41" s="99">
        <v>4974.0468060000003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127</v>
      </c>
      <c r="B42" s="99">
        <v>0</v>
      </c>
      <c r="C42" s="99">
        <v>5667.2042449999999</v>
      </c>
      <c r="D42" s="99">
        <v>5343.4448949999996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8" t="s">
        <v>167</v>
      </c>
      <c r="B43" s="79"/>
      <c r="C43" s="79"/>
      <c r="D43" s="80"/>
    </row>
    <row r="44" spans="1:26" x14ac:dyDescent="0.2">
      <c r="A44" s="6"/>
      <c r="B44" s="6" t="s">
        <v>110</v>
      </c>
      <c r="C44" s="6" t="s">
        <v>111</v>
      </c>
      <c r="D44" s="6" t="s">
        <v>115</v>
      </c>
    </row>
    <row r="45" spans="1:26" x14ac:dyDescent="0.2">
      <c r="A45" s="6" t="s">
        <v>116</v>
      </c>
      <c r="B45" s="28">
        <f>IF(B31=0,#N/A,B31)</f>
        <v>3333.9404359999999</v>
      </c>
      <c r="C45" s="28">
        <f t="shared" ref="C45:D45" si="2">IF(C31=0,#N/A,C31)</f>
        <v>3697.3416459999999</v>
      </c>
      <c r="D45" s="28">
        <f t="shared" si="2"/>
        <v>3636.2664319999999</v>
      </c>
    </row>
    <row r="46" spans="1:26" x14ac:dyDescent="0.2">
      <c r="A46" s="15" t="s">
        <v>117</v>
      </c>
      <c r="B46" s="28">
        <f t="shared" ref="B46:D56" si="3">IF(B32=0,#N/A,B32)</f>
        <v>4030.1601409999998</v>
      </c>
      <c r="C46" s="28">
        <f t="shared" si="3"/>
        <v>2948.2153360000002</v>
      </c>
      <c r="D46" s="28">
        <f t="shared" si="3"/>
        <v>4110.1865539999999</v>
      </c>
    </row>
    <row r="47" spans="1:26" x14ac:dyDescent="0.2">
      <c r="A47" s="15" t="s">
        <v>118</v>
      </c>
      <c r="B47" s="28">
        <f t="shared" si="3"/>
        <v>4218.6768689999999</v>
      </c>
      <c r="C47" s="28">
        <f t="shared" si="3"/>
        <v>4373.6446480000004</v>
      </c>
      <c r="D47" s="28">
        <f t="shared" si="3"/>
        <v>5079.3583310000004</v>
      </c>
    </row>
    <row r="48" spans="1:26" x14ac:dyDescent="0.2">
      <c r="A48" s="6" t="s">
        <v>119</v>
      </c>
      <c r="B48" s="28">
        <f t="shared" si="3"/>
        <v>4405.2665269999998</v>
      </c>
      <c r="C48" s="28">
        <f t="shared" si="3"/>
        <v>4496.1513349999996</v>
      </c>
      <c r="D48" s="28">
        <f t="shared" si="3"/>
        <v>3712.3192709999998</v>
      </c>
    </row>
    <row r="49" spans="1:4" x14ac:dyDescent="0.2">
      <c r="A49" s="15" t="s">
        <v>120</v>
      </c>
      <c r="B49" s="28">
        <f t="shared" si="3"/>
        <v>4316.5004509999999</v>
      </c>
      <c r="C49" s="28">
        <f t="shared" si="3"/>
        <v>4130.4972900000002</v>
      </c>
      <c r="D49" s="28">
        <f t="shared" si="3"/>
        <v>5035.0864979999997</v>
      </c>
    </row>
    <row r="50" spans="1:4" x14ac:dyDescent="0.2">
      <c r="A50" s="15" t="s">
        <v>121</v>
      </c>
      <c r="B50" s="28">
        <f t="shared" si="3"/>
        <v>3921.710517</v>
      </c>
      <c r="C50" s="28">
        <f t="shared" si="3"/>
        <v>5275.5247019999997</v>
      </c>
      <c r="D50" s="28">
        <f t="shared" si="3"/>
        <v>4237.8259930000004</v>
      </c>
    </row>
    <row r="51" spans="1:4" x14ac:dyDescent="0.2">
      <c r="A51" s="6" t="s">
        <v>122</v>
      </c>
      <c r="B51" s="28">
        <f t="shared" si="3"/>
        <v>4327.0929839999999</v>
      </c>
      <c r="C51" s="28">
        <f t="shared" si="3"/>
        <v>4538.3621190000003</v>
      </c>
      <c r="D51" s="28">
        <f t="shared" si="3"/>
        <v>3867.272136</v>
      </c>
    </row>
    <row r="52" spans="1:4" x14ac:dyDescent="0.2">
      <c r="A52" s="15" t="s">
        <v>123</v>
      </c>
      <c r="B52" s="28">
        <f t="shared" si="3"/>
        <v>2868.2362029999999</v>
      </c>
      <c r="C52" s="28">
        <f t="shared" si="3"/>
        <v>3508.5736790000001</v>
      </c>
      <c r="D52" s="28">
        <f t="shared" si="3"/>
        <v>4455.1256860000003</v>
      </c>
    </row>
    <row r="53" spans="1:4" x14ac:dyDescent="0.2">
      <c r="A53" s="15" t="s">
        <v>124</v>
      </c>
      <c r="B53" s="28">
        <f t="shared" si="3"/>
        <v>4308.925354</v>
      </c>
      <c r="C53" s="28">
        <f t="shared" si="3"/>
        <v>4692.8216899999998</v>
      </c>
      <c r="D53" s="28">
        <f t="shared" si="3"/>
        <v>4325.752195</v>
      </c>
    </row>
    <row r="54" spans="1:4" x14ac:dyDescent="0.2">
      <c r="A54" s="6" t="s">
        <v>125</v>
      </c>
      <c r="B54" s="28" t="e">
        <f t="shared" si="3"/>
        <v>#N/A</v>
      </c>
      <c r="C54" s="28">
        <f t="shared" si="3"/>
        <v>3831.4017749999998</v>
      </c>
      <c r="D54" s="28">
        <f t="shared" si="3"/>
        <v>4626.1331419999997</v>
      </c>
    </row>
    <row r="55" spans="1:4" x14ac:dyDescent="0.2">
      <c r="A55" s="15" t="s">
        <v>126</v>
      </c>
      <c r="B55" s="28" t="e">
        <f t="shared" si="3"/>
        <v>#N/A</v>
      </c>
      <c r="C55" s="28">
        <f t="shared" si="3"/>
        <v>5309.882662</v>
      </c>
      <c r="D55" s="28">
        <f t="shared" si="3"/>
        <v>4974.0468060000003</v>
      </c>
    </row>
    <row r="56" spans="1:4" x14ac:dyDescent="0.2">
      <c r="A56" s="15" t="s">
        <v>127</v>
      </c>
      <c r="B56" s="28" t="e">
        <f t="shared" si="3"/>
        <v>#N/A</v>
      </c>
      <c r="C56" s="28">
        <f t="shared" si="3"/>
        <v>5667.2042449999999</v>
      </c>
      <c r="D56" s="28">
        <f t="shared" si="3"/>
        <v>5343.4448949999996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2012-06-05T11:27:00Z</cp:lastPrinted>
  <dcterms:created xsi:type="dcterms:W3CDTF">2012-03-28T07:56:08Z</dcterms:created>
  <dcterms:modified xsi:type="dcterms:W3CDTF">2020-01-06T08:57:50Z</dcterms:modified>
  <cp:category>LIS-Bericht</cp:category>
</cp:coreProperties>
</file>