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G_III_1_vj_HH\"/>
    </mc:Choice>
  </mc:AlternateContent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T2_1!$2:$6</definedName>
    <definedName name="Print_Area" localSheetId="3">T2_1!$A:$G</definedName>
    <definedName name="Print_Titles" localSheetId="3">T2_1!$2:$6</definedName>
  </definedNames>
  <calcPr calcId="15251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0" i="5"/>
  <c r="G48" i="5"/>
  <c r="G46" i="5"/>
  <c r="G45" i="5"/>
  <c r="G44" i="5"/>
  <c r="G43" i="5"/>
  <c r="G42" i="5"/>
  <c r="G41" i="5"/>
  <c r="G39" i="5"/>
  <c r="G38" i="5"/>
  <c r="G37" i="5"/>
  <c r="G36" i="5"/>
  <c r="G35" i="5"/>
  <c r="G33" i="5"/>
  <c r="G32" i="5"/>
  <c r="G31" i="5"/>
  <c r="G30" i="5"/>
  <c r="G28" i="5"/>
  <c r="G26" i="5"/>
  <c r="G25" i="5"/>
  <c r="G24" i="5"/>
  <c r="G23" i="5"/>
  <c r="G22" i="5"/>
  <c r="G20" i="5"/>
  <c r="G19" i="5"/>
  <c r="G17" i="5"/>
  <c r="G15" i="5"/>
  <c r="G14" i="5"/>
  <c r="G13" i="5"/>
  <c r="G11" i="5"/>
  <c r="G10" i="5"/>
  <c r="G9" i="5"/>
  <c r="G7" i="5"/>
  <c r="G43" i="10" l="1"/>
  <c r="G32" i="10"/>
  <c r="G12" i="10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</calcChain>
</file>

<file path=xl/sharedStrings.xml><?xml version="1.0" encoding="utf-8"?>
<sst xmlns="http://schemas.openxmlformats.org/spreadsheetml/2006/main" count="238" uniqueCount="188">
  <si>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</si>
  <si>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</si>
  <si>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</si>
  <si>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</si>
  <si>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</si>
  <si>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</si>
  <si>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</si>
  <si>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</si>
  <si>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</si>
  <si>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</si>
  <si>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</si>
  <si>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</si>
  <si>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</si>
  <si>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</si>
  <si>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</si>
  <si>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</si>
  <si>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</si>
  <si>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</si>
  <si>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</si>
  <si>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</si>
  <si>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</si>
  <si>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</si>
  <si>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</si>
  <si>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</si>
  <si>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</si>
  <si>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</si>
  <si>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</si>
  <si>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</si>
  <si>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</si>
  <si>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</si>
  <si>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</si>
  <si>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</si>
  <si>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</si>
  <si>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</si>
  <si>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</si>
  <si>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</si>
  <si>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</si>
  <si>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</si>
  <si>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</si>
  <si>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</si>
  <si>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</si>
  <si>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</si>
  <si>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</si>
  <si>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</si>
  <si>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</si>
  <si>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</si>
  <si>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</si>
  <si>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</si>
  <si>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</si>
  <si>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</si>
  <si>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</si>
  <si>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</si>
  <si>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</si>
  <si>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</si>
  <si>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</si>
  <si>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</si>
  <si>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</si>
  <si>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</si>
  <si>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</si>
  <si>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</si>
  <si>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</si>
  <si>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</si>
  <si>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</si>
  <si>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</si>
  <si>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</si>
  <si>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</si>
  <si>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</si>
  <si>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</si>
  <si>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</si>
  <si>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</si>
  <si>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</si>
  <si>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</si>
  <si>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</si>
  <si>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</si>
  <si>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</si>
  <si>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</si>
  <si>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</si>
  <si>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</si>
  <si>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</si>
  <si>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</si>
  <si>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</si>
  <si>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</si>
  <si>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</si>
  <si>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</si>
  <si>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</si>
  <si>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</si>
  <si>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</si>
  <si>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</si>
  <si>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</si>
  <si>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</si>
  <si>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</si>
  <si>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</si>
  <si>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</si>
  <si>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</si>
  <si>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</si>
  <si>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</si>
  <si>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</si>
  <si>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</si>
  <si>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</si>
  <si>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</si>
  <si>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</si>
  <si>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</si>
  <si>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</si>
  <si>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</si>
  <si>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</si>
  <si>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</si>
  <si>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</si>
  <si>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</si>
  <si>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</si>
  <si>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</si>
  <si>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JJJJ</t>
  </si>
  <si>
    <t>JJ-1</t>
  </si>
  <si>
    <t>Land</t>
  </si>
  <si>
    <t xml:space="preserve">Ausfuhr im Zeitraum </t>
  </si>
  <si>
    <t>sonstige Länder</t>
  </si>
  <si>
    <t>JJ-2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</si>
  <si>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</si>
  <si>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</si>
  <si>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</si>
  <si>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</si>
  <si>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</si>
  <si>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</si>
  <si>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</si>
  <si>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</si>
  <si>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</si>
  <si>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</si>
  <si>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</si>
  <si>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</si>
  <si>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</si>
  <si>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</si>
  <si>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</si>
  <si>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</si>
  <si>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</si>
  <si>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</si>
  <si>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</si>
  <si>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</si>
  <si>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</si>
  <si>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</si>
  <si>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</si>
  <si>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</si>
  <si>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</si>
  <si>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</si>
  <si>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</si>
  <si>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</si>
  <si>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</si>
  <si>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</si>
  <si>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</si>
  <si>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</si>
  <si>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</si>
  <si>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</si>
  <si>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</si>
  <si>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</si>
  <si>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</si>
  <si>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</si>
  <si>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</si>
  <si>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</si>
  <si>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</si>
  <si>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</si>
  <si>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</si>
  <si>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</si>
  <si>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</si>
  <si>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</si>
  <si>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</si>
  <si>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</si>
  <si>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</si>
  <si>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</si>
  <si>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</si>
  <si>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! Vorstehende Null-Werte mit #NV wg. Grafik: Nullwert unterdrücken!</t>
  </si>
  <si>
    <t>Kennziffer: G III 1 - vj 4/19 HH</t>
  </si>
  <si>
    <t>4. Quartal 2019</t>
  </si>
  <si>
    <t xml:space="preserve">© Statistisches Amt für Hamburg und Schleswig-Holstein, Hamburg 2020  
Auszugsweise Vervielfältigung und Verbreitung mit Quellenangabe gestattet.        </t>
  </si>
  <si>
    <t>Januar - Dezember</t>
  </si>
  <si>
    <r>
      <t>2019</t>
    </r>
    <r>
      <rPr>
        <vertAlign val="superscript"/>
        <sz val="9"/>
        <rFont val="Arial"/>
        <family val="2"/>
      </rPr>
      <t>a</t>
    </r>
  </si>
  <si>
    <r>
      <t>2019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</si>
  <si>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</si>
  <si>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Ausfuhr des Landes Hamburg 2017 bis 2019 im Monatsvergleich</t>
  </si>
  <si>
    <t>Januar - Dezember 2019</t>
  </si>
  <si>
    <t>Frankreich</t>
  </si>
  <si>
    <t>China, Volksrepublik</t>
  </si>
  <si>
    <t>Vereinigt.Königreich</t>
  </si>
  <si>
    <t>Verein.Staaten (USA)</t>
  </si>
  <si>
    <t>Verein.Arabische Em.</t>
  </si>
  <si>
    <t>Indien</t>
  </si>
  <si>
    <t>Vietnam</t>
  </si>
  <si>
    <t xml:space="preserve">2. Ausfuhr des Landes Hamburg im monatlichen Jahresvergleich in 2017 bis 2019 </t>
  </si>
  <si>
    <r>
      <t>2018</t>
    </r>
    <r>
      <rPr>
        <vertAlign val="superscript"/>
        <sz val="9"/>
        <rFont val="Arial"/>
        <family val="2"/>
      </rPr>
      <t>b</t>
    </r>
  </si>
  <si>
    <r>
      <t>2018</t>
    </r>
    <r>
      <rPr>
        <vertAlign val="superscript"/>
        <sz val="9"/>
        <color theme="1"/>
        <rFont val="Arial"/>
        <family val="2"/>
      </rPr>
      <t>b</t>
    </r>
  </si>
  <si>
    <t>Herausgegeben am: 25. Februar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</si>
</sst>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;\-###\ ###\ ##0\ ;\-\ "/>
    <numFmt numFmtId="165" formatCode="0.0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&quot; &quot;\ \ "/>
    <numFmt numFmtId="169" formatCode="###\ ##0.0\ \ ;\-\ ###\ ##0.0\ \ ;\-\ \ \ \ \ \ "/>
  </numFmts>
  <fonts count="33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4">
    <xf numFmtId="0" fontId="0" fillId="0" borderId="0"/>
    <xf numFmtId="0" fontId="26" fillId="0" borderId="0"/>
    <xf numFmtId="0" fontId="31" fillId="0" borderId="0" applyNumberFormat="0" applyFill="0" applyBorder="0" applyAlignment="0" applyProtection="0"/>
    <xf numFmtId="0" fontId="1" fillId="0" borderId="0"/>
  </cellStyleXfs>
  <cellXfs count="145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5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/>
    <xf numFmtId="0" fontId="7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9" fillId="3" borderId="8" xfId="0" quotePrefix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/>
    <xf numFmtId="0" fontId="19" fillId="0" borderId="11" xfId="0" applyFont="1" applyBorder="1" applyAlignment="1">
      <alignment horizontal="left" indent="4"/>
    </xf>
    <xf numFmtId="0" fontId="19" fillId="0" borderId="11" xfId="0" applyFont="1" applyBorder="1" applyAlignment="1">
      <alignment horizontal="left" indent="2"/>
    </xf>
    <xf numFmtId="0" fontId="17" fillId="0" borderId="11" xfId="0" applyFont="1" applyBorder="1"/>
    <xf numFmtId="0" fontId="17" fillId="0" borderId="11" xfId="0" applyFont="1" applyBorder="1" applyAlignment="1">
      <alignment horizontal="left" indent="2"/>
    </xf>
    <xf numFmtId="0" fontId="17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7" fillId="0" borderId="11" xfId="0" applyFont="1" applyBorder="1" applyAlignment="1">
      <alignment horizontal="left" vertical="top" wrapText="1" indent="1"/>
    </xf>
    <xf numFmtId="0" fontId="19" fillId="0" borderId="11" xfId="0" applyFont="1" applyBorder="1" applyAlignment="1">
      <alignment horizontal="left" vertical="top" wrapText="1" indent="1"/>
    </xf>
    <xf numFmtId="0" fontId="19" fillId="0" borderId="11" xfId="0" applyFont="1" applyBorder="1" applyAlignment="1">
      <alignment horizontal="left" vertical="center" indent="2"/>
    </xf>
    <xf numFmtId="0" fontId="19" fillId="0" borderId="11" xfId="0" applyFont="1" applyBorder="1" applyAlignment="1">
      <alignment horizontal="left" indent="1"/>
    </xf>
    <xf numFmtId="0" fontId="17" fillId="0" borderId="11" xfId="0" applyFont="1" applyBorder="1" applyAlignment="1">
      <alignment horizontal="left" indent="1"/>
    </xf>
    <xf numFmtId="0" fontId="17" fillId="0" borderId="11" xfId="0" applyFont="1" applyBorder="1" applyAlignment="1">
      <alignment horizontal="left" indent="3"/>
    </xf>
    <xf numFmtId="0" fontId="19" fillId="0" borderId="11" xfId="0" applyFont="1" applyBorder="1" applyAlignment="1">
      <alignment horizontal="left" indent="3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0" fillId="0" borderId="0" xfId="0" applyFont="1"/>
    <xf numFmtId="0" fontId="17" fillId="0" borderId="6" xfId="0" applyFont="1" applyBorder="1" applyAlignment="1">
      <alignment horizontal="left" vertical="top" indent="2"/>
    </xf>
    <xf numFmtId="0" fontId="19" fillId="0" borderId="6" xfId="0" applyFont="1" applyBorder="1" applyAlignment="1">
      <alignment horizontal="left" vertical="top" indent="2"/>
    </xf>
    <xf numFmtId="0" fontId="19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0" fontId="19" fillId="0" borderId="6" xfId="0" applyFont="1" applyBorder="1"/>
    <xf numFmtId="0" fontId="17" fillId="0" borderId="6" xfId="0" applyFont="1" applyBorder="1" applyAlignment="1">
      <alignment horizontal="left" wrapText="1"/>
    </xf>
    <xf numFmtId="0" fontId="30" fillId="0" borderId="7" xfId="0" applyFont="1" applyBorder="1" applyAlignment="1">
      <alignment horizontal="left" wrapText="1"/>
    </xf>
    <xf numFmtId="0" fontId="17" fillId="0" borderId="6" xfId="0" applyFont="1" applyBorder="1" applyAlignment="1">
      <alignment horizontal="left" vertical="top" indent="1"/>
    </xf>
    <xf numFmtId="0" fontId="17" fillId="0" borderId="6" xfId="0" applyFont="1" applyBorder="1" applyAlignment="1">
      <alignment horizontal="left" vertical="top" indent="3"/>
    </xf>
    <xf numFmtId="0" fontId="19" fillId="0" borderId="6" xfId="0" applyFont="1" applyBorder="1" applyAlignment="1">
      <alignment horizontal="left" vertical="top" indent="3"/>
    </xf>
    <xf numFmtId="0" fontId="19" fillId="0" borderId="6" xfId="0" applyFont="1" applyBorder="1" applyAlignment="1">
      <alignment horizontal="left" vertical="top" indent="1"/>
    </xf>
    <xf numFmtId="0" fontId="19" fillId="0" borderId="6" xfId="0" applyFont="1" applyBorder="1" applyAlignment="1">
      <alignment horizontal="left" indent="1"/>
    </xf>
    <xf numFmtId="0" fontId="17" fillId="0" borderId="6" xfId="0" applyFont="1" applyBorder="1" applyAlignment="1">
      <alignment horizontal="left" inden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2" fillId="0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165" fontId="12" fillId="2" borderId="0" xfId="0" applyNumberFormat="1" applyFont="1" applyFill="1" applyAlignment="1">
      <alignment vertical="center"/>
    </xf>
    <xf numFmtId="0" fontId="6" fillId="2" borderId="0" xfId="0" applyFont="1" applyFill="1" applyBorder="1" applyAlignment="1" applyProtection="1">
      <alignment horizontal="right"/>
      <protection locked="0"/>
    </xf>
    <xf numFmtId="0" fontId="25" fillId="0" borderId="0" xfId="0" quotePrefix="1" applyFont="1" applyAlignment="1">
      <alignment horizontal="right"/>
    </xf>
    <xf numFmtId="0" fontId="19" fillId="3" borderId="8" xfId="0" quotePrefix="1" applyFont="1" applyFill="1" applyBorder="1" applyAlignment="1">
      <alignment horizontal="centerContinuous" vertical="center" wrapText="1"/>
    </xf>
    <xf numFmtId="166" fontId="17" fillId="0" borderId="0" xfId="0" applyNumberFormat="1" applyFont="1"/>
    <xf numFmtId="167" fontId="17" fillId="0" borderId="0" xfId="0" applyNumberFormat="1" applyFont="1"/>
    <xf numFmtId="166" fontId="30" fillId="0" borderId="13" xfId="0" applyNumberFormat="1" applyFont="1" applyBorder="1"/>
    <xf numFmtId="166" fontId="30" fillId="0" borderId="14" xfId="0" applyNumberFormat="1" applyFont="1" applyBorder="1"/>
    <xf numFmtId="167" fontId="30" fillId="0" borderId="14" xfId="0" applyNumberFormat="1" applyFont="1" applyBorder="1"/>
    <xf numFmtId="0" fontId="17" fillId="3" borderId="8" xfId="0" quotePrefix="1" applyFont="1" applyFill="1" applyBorder="1" applyAlignment="1">
      <alignment horizontal="center" vertical="center"/>
    </xf>
    <xf numFmtId="0" fontId="17" fillId="3" borderId="8" xfId="0" quotePrefix="1" applyFont="1" applyFill="1" applyBorder="1" applyAlignment="1">
      <alignment horizontal="center" vertical="center" wrapText="1"/>
    </xf>
    <xf numFmtId="166" fontId="30" fillId="0" borderId="5" xfId="0" applyNumberFormat="1" applyFont="1" applyBorder="1"/>
    <xf numFmtId="166" fontId="30" fillId="0" borderId="4" xfId="0" applyNumberFormat="1" applyFont="1" applyBorder="1"/>
    <xf numFmtId="167" fontId="30" fillId="0" borderId="4" xfId="0" applyNumberFormat="1" applyFont="1" applyBorder="1"/>
    <xf numFmtId="168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8" fontId="6" fillId="0" borderId="0" xfId="0" applyNumberFormat="1" applyFont="1"/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2" fillId="0" borderId="0" xfId="2" applyFont="1" applyAlignment="1">
      <alignment horizontal="left" wrapText="1"/>
    </xf>
    <xf numFmtId="0" fontId="2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3" fillId="0" borderId="0" xfId="0" applyFont="1" applyFill="1" applyAlignment="1">
      <alignment horizontal="center" vertical="center"/>
    </xf>
    <xf numFmtId="17" fontId="19" fillId="3" borderId="8" xfId="0" quotePrefix="1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vertical="center" wrapText="1"/>
    </xf>
    <xf numFmtId="0" fontId="0" fillId="3" borderId="9" xfId="0" applyFill="1" applyBorder="1" applyAlignment="1"/>
    <xf numFmtId="0" fontId="19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left" vertical="center" wrapText="1" indent="1"/>
    </xf>
    <xf numFmtId="0" fontId="17" fillId="4" borderId="11" xfId="0" applyFont="1" applyFill="1" applyBorder="1" applyAlignment="1">
      <alignment horizontal="left" vertical="center" indent="1"/>
    </xf>
    <xf numFmtId="0" fontId="0" fillId="4" borderId="12" xfId="0" applyFill="1" applyBorder="1" applyAlignment="1">
      <alignment horizontal="left" vertical="center" inden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3" borderId="8" xfId="0" quotePrefix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left" vertical="center" indent="1"/>
    </xf>
    <xf numFmtId="0" fontId="17" fillId="3" borderId="11" xfId="0" applyFont="1" applyFill="1" applyBorder="1" applyAlignment="1">
      <alignment horizontal="left" vertical="center" indent="1"/>
    </xf>
    <xf numFmtId="0" fontId="17" fillId="0" borderId="12" xfId="0" applyFont="1" applyBorder="1" applyAlignment="1">
      <alignment horizontal="left" vertical="center" indent="1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/>
    </xf>
    <xf numFmtId="0" fontId="17" fillId="0" borderId="9" xfId="0" applyFont="1" applyBorder="1" applyAlignment="1"/>
    <xf numFmtId="0" fontId="17" fillId="3" borderId="15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6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4">
    <cellStyle name="Link" xfId="2" builtinId="8"/>
    <cellStyle name="Standard" xfId="0" builtinId="0"/>
    <cellStyle name="Standard 2" xfId="3"/>
    <cellStyle name="Standard 3 2" xfId="1"/>
  </cellStyles>
  <dxfs count="4"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Vereinigt.Königreich</c:v>
                </c:pt>
                <c:pt idx="3">
                  <c:v>Verein.Staaten (USA)</c:v>
                </c:pt>
                <c:pt idx="4">
                  <c:v>Verein.Arabische Em.</c:v>
                </c:pt>
                <c:pt idx="5">
                  <c:v>Indien</c:v>
                </c:pt>
                <c:pt idx="6">
                  <c:v>Niederlande</c:v>
                </c:pt>
                <c:pt idx="7">
                  <c:v>Türkei</c:v>
                </c:pt>
                <c:pt idx="8">
                  <c:v>Vietnam</c:v>
                </c:pt>
                <c:pt idx="9">
                  <c:v>Polen</c:v>
                </c:pt>
                <c:pt idx="10">
                  <c:v>Spanien</c:v>
                </c:pt>
                <c:pt idx="11">
                  <c:v>Ungarn</c:v>
                </c:pt>
                <c:pt idx="12">
                  <c:v>Schweiz</c:v>
                </c:pt>
                <c:pt idx="13">
                  <c:v>Belgien</c:v>
                </c:pt>
                <c:pt idx="14">
                  <c:v>Italien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8889.2187250000006</c:v>
                </c:pt>
                <c:pt idx="1">
                  <c:v>5304.197741</c:v>
                </c:pt>
                <c:pt idx="2">
                  <c:v>3620.7965989999998</c:v>
                </c:pt>
                <c:pt idx="3">
                  <c:v>3067.0225310000001</c:v>
                </c:pt>
                <c:pt idx="4">
                  <c:v>2295.1338529999998</c:v>
                </c:pt>
                <c:pt idx="5">
                  <c:v>1840.2817749999999</c:v>
                </c:pt>
                <c:pt idx="6">
                  <c:v>1628.452182</c:v>
                </c:pt>
                <c:pt idx="7">
                  <c:v>1537.3033390000001</c:v>
                </c:pt>
                <c:pt idx="8">
                  <c:v>1485.2553660000001</c:v>
                </c:pt>
                <c:pt idx="9">
                  <c:v>1368.9401700000001</c:v>
                </c:pt>
                <c:pt idx="10">
                  <c:v>1207.304392</c:v>
                </c:pt>
                <c:pt idx="11">
                  <c:v>1155.7592219999999</c:v>
                </c:pt>
                <c:pt idx="12">
                  <c:v>1071.5264090000001</c:v>
                </c:pt>
                <c:pt idx="13">
                  <c:v>1016.244219</c:v>
                </c:pt>
                <c:pt idx="14">
                  <c:v>955.21897000000001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Vereinigt.Königreich</c:v>
                </c:pt>
                <c:pt idx="3">
                  <c:v>Verein.Staaten (USA)</c:v>
                </c:pt>
                <c:pt idx="4">
                  <c:v>Verein.Arabische Em.</c:v>
                </c:pt>
                <c:pt idx="5">
                  <c:v>Indien</c:v>
                </c:pt>
                <c:pt idx="6">
                  <c:v>Niederlande</c:v>
                </c:pt>
                <c:pt idx="7">
                  <c:v>Türkei</c:v>
                </c:pt>
                <c:pt idx="8">
                  <c:v>Vietnam</c:v>
                </c:pt>
                <c:pt idx="9">
                  <c:v>Polen</c:v>
                </c:pt>
                <c:pt idx="10">
                  <c:v>Spanien</c:v>
                </c:pt>
                <c:pt idx="11">
                  <c:v>Ungarn</c:v>
                </c:pt>
                <c:pt idx="12">
                  <c:v>Schweiz</c:v>
                </c:pt>
                <c:pt idx="13">
                  <c:v>Belgien</c:v>
                </c:pt>
                <c:pt idx="14">
                  <c:v>Italien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8490.8288090000005</c:v>
                </c:pt>
                <c:pt idx="1">
                  <c:v>5002.4047819999996</c:v>
                </c:pt>
                <c:pt idx="2">
                  <c:v>4886.7728289999995</c:v>
                </c:pt>
                <c:pt idx="3">
                  <c:v>2982.8666870000002</c:v>
                </c:pt>
                <c:pt idx="4">
                  <c:v>2185.7616899999998</c:v>
                </c:pt>
                <c:pt idx="5">
                  <c:v>1347.1883809999999</c:v>
                </c:pt>
                <c:pt idx="6">
                  <c:v>2139.0715489999998</c:v>
                </c:pt>
                <c:pt idx="7">
                  <c:v>524.94138499999997</c:v>
                </c:pt>
                <c:pt idx="8">
                  <c:v>1166.6063509999999</c:v>
                </c:pt>
                <c:pt idx="9">
                  <c:v>1406.5819320000001</c:v>
                </c:pt>
                <c:pt idx="10">
                  <c:v>898.52636199999995</c:v>
                </c:pt>
                <c:pt idx="11">
                  <c:v>1243.728355</c:v>
                </c:pt>
                <c:pt idx="12">
                  <c:v>588.90202799999997</c:v>
                </c:pt>
                <c:pt idx="13">
                  <c:v>906.21171900000002</c:v>
                </c:pt>
                <c:pt idx="14">
                  <c:v>1221.409954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92010944"/>
        <c:axId val="592008592"/>
      </c:barChart>
      <c:catAx>
        <c:axId val="5920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92008592"/>
        <c:crosses val="autoZero"/>
        <c:auto val="1"/>
        <c:lblAlgn val="ctr"/>
        <c:lblOffset val="100"/>
        <c:noMultiLvlLbl val="0"/>
      </c:catAx>
      <c:valAx>
        <c:axId val="592008592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592010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T3_1!$B$45:$B$56</c:f>
              <c:numCache>
                <c:formatCode>0.0</c:formatCode>
                <c:ptCount val="12"/>
                <c:pt idx="0">
                  <c:v>3333.9404359999999</c:v>
                </c:pt>
                <c:pt idx="1">
                  <c:v>4030.1601409999998</c:v>
                </c:pt>
                <c:pt idx="2">
                  <c:v>4218.6768689999999</c:v>
                </c:pt>
                <c:pt idx="3">
                  <c:v>4405.2665269999998</c:v>
                </c:pt>
                <c:pt idx="4">
                  <c:v>4316.5004509999999</c:v>
                </c:pt>
                <c:pt idx="5">
                  <c:v>3921.710517</c:v>
                </c:pt>
                <c:pt idx="6">
                  <c:v>4327.0929839999999</c:v>
                </c:pt>
                <c:pt idx="7">
                  <c:v>2868.2362029999999</c:v>
                </c:pt>
                <c:pt idx="8">
                  <c:v>4308.925354</c:v>
                </c:pt>
                <c:pt idx="9">
                  <c:v>4872.6166990000002</c:v>
                </c:pt>
                <c:pt idx="10">
                  <c:v>4559.6642359999996</c:v>
                </c:pt>
                <c:pt idx="11">
                  <c:v>6282.1922189999996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T3_1!$C$45:$C$56</c:f>
              <c:numCache>
                <c:formatCode>0.0</c:formatCode>
                <c:ptCount val="12"/>
                <c:pt idx="0">
                  <c:v>3697.3416459999999</c:v>
                </c:pt>
                <c:pt idx="1">
                  <c:v>2948.2153360000002</c:v>
                </c:pt>
                <c:pt idx="2">
                  <c:v>4373.6446480000004</c:v>
                </c:pt>
                <c:pt idx="3">
                  <c:v>4496.1513349999996</c:v>
                </c:pt>
                <c:pt idx="4">
                  <c:v>4130.4972900000002</c:v>
                </c:pt>
                <c:pt idx="5">
                  <c:v>5275.5247019999997</c:v>
                </c:pt>
                <c:pt idx="6">
                  <c:v>4538.3621190000003</c:v>
                </c:pt>
                <c:pt idx="7">
                  <c:v>3508.5736790000001</c:v>
                </c:pt>
                <c:pt idx="8">
                  <c:v>4692.8216899999998</c:v>
                </c:pt>
                <c:pt idx="9">
                  <c:v>3831.4017749999998</c:v>
                </c:pt>
                <c:pt idx="10">
                  <c:v>5309.882662</c:v>
                </c:pt>
                <c:pt idx="11">
                  <c:v>5667.2042449999999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T3_1!$D$45:$D$56</c:f>
              <c:numCache>
                <c:formatCode>0.0</c:formatCode>
                <c:ptCount val="12"/>
                <c:pt idx="0">
                  <c:v>3636.2664319999999</c:v>
                </c:pt>
                <c:pt idx="1">
                  <c:v>4110.1865539999999</c:v>
                </c:pt>
                <c:pt idx="2">
                  <c:v>5079.3583310000004</c:v>
                </c:pt>
                <c:pt idx="3">
                  <c:v>3712.3192709999998</c:v>
                </c:pt>
                <c:pt idx="4">
                  <c:v>5035.0864979999997</c:v>
                </c:pt>
                <c:pt idx="5">
                  <c:v>4237.8259930000004</c:v>
                </c:pt>
                <c:pt idx="6">
                  <c:v>3867.272136</c:v>
                </c:pt>
                <c:pt idx="7">
                  <c:v>4455.1256860000003</c:v>
                </c:pt>
                <c:pt idx="8">
                  <c:v>4325.752195</c:v>
                </c:pt>
                <c:pt idx="9">
                  <c:v>4626.1331419999997</c:v>
                </c:pt>
                <c:pt idx="10">
                  <c:v>4974.0468060000003</c:v>
                </c:pt>
                <c:pt idx="11">
                  <c:v>5343.4448949999996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007808"/>
        <c:axId val="592013688"/>
      </c:lineChart>
      <c:catAx>
        <c:axId val="59200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92013688"/>
        <c:crosses val="autoZero"/>
        <c:auto val="1"/>
        <c:lblAlgn val="ctr"/>
        <c:lblOffset val="100"/>
        <c:noMultiLvlLbl val="0"/>
      </c:catAx>
      <c:valAx>
        <c:axId val="59201368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5920078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152400</xdr:rowOff>
    </xdr:from>
    <xdr:to>
      <xdr:col>6</xdr:col>
      <xdr:colOff>638175</xdr:colOff>
      <xdr:row>26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29</xdr:row>
      <xdr:rowOff>166686</xdr:rowOff>
    </xdr:from>
    <xdr:to>
      <xdr:col>6</xdr:col>
      <xdr:colOff>657225</xdr:colOff>
      <xdr:row>48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0" t="s">
        <v>129</v>
      </c>
    </row>
    <row r="4" spans="1:7" ht="20.25" x14ac:dyDescent="0.3">
      <c r="A4" s="30" t="s">
        <v>130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5" t="s">
        <v>152</v>
      </c>
    </row>
    <row r="16" spans="1:7" ht="15" x14ac:dyDescent="0.2">
      <c r="G16" s="54" t="s">
        <v>168</v>
      </c>
    </row>
    <row r="17" spans="1:7" x14ac:dyDescent="0.2">
      <c r="G17" s="56"/>
    </row>
    <row r="18" spans="1:7" ht="37.5" x14ac:dyDescent="0.5">
      <c r="G18" s="31" t="s">
        <v>131</v>
      </c>
    </row>
    <row r="19" spans="1:7" ht="37.5" x14ac:dyDescent="0.5">
      <c r="G19" s="81" t="s">
        <v>169</v>
      </c>
    </row>
    <row r="20" spans="1:7" ht="16.5" x14ac:dyDescent="0.25">
      <c r="A20" s="29"/>
      <c r="B20" s="29"/>
      <c r="C20" s="29"/>
      <c r="D20" s="29"/>
      <c r="E20" s="29"/>
      <c r="F20" s="29"/>
      <c r="G20" s="56"/>
    </row>
    <row r="21" spans="1:7" ht="15" x14ac:dyDescent="0.2">
      <c r="G21" s="75" t="s">
        <v>187</v>
      </c>
    </row>
    <row r="22" spans="1:7" ht="20.25" customHeight="1" x14ac:dyDescent="0.25">
      <c r="A22" s="100"/>
      <c r="B22" s="100"/>
      <c r="C22" s="100"/>
      <c r="D22" s="100"/>
      <c r="E22" s="100"/>
      <c r="F22" s="100"/>
      <c r="G22" s="100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3" customFormat="1" x14ac:dyDescent="0.2"/>
    <row r="2" spans="1:7" s="43" customFormat="1" ht="15.75" x14ac:dyDescent="0.25">
      <c r="A2" s="108" t="s">
        <v>0</v>
      </c>
      <c r="B2" s="108"/>
      <c r="C2" s="108"/>
      <c r="D2" s="108"/>
      <c r="E2" s="108"/>
      <c r="F2" s="108"/>
      <c r="G2" s="108"/>
    </row>
    <row r="3" spans="1:7" s="43" customFormat="1" x14ac:dyDescent="0.2"/>
    <row r="4" spans="1:7" s="43" customFormat="1" ht="15.75" x14ac:dyDescent="0.25">
      <c r="A4" s="109" t="s">
        <v>1</v>
      </c>
      <c r="B4" s="110"/>
      <c r="C4" s="110"/>
      <c r="D4" s="110"/>
      <c r="E4" s="110"/>
      <c r="F4" s="110"/>
      <c r="G4" s="110"/>
    </row>
    <row r="5" spans="1:7" s="43" customFormat="1" x14ac:dyDescent="0.2">
      <c r="A5" s="102"/>
      <c r="B5" s="102"/>
      <c r="C5" s="102"/>
      <c r="D5" s="102"/>
      <c r="E5" s="102"/>
      <c r="F5" s="102"/>
      <c r="G5" s="102"/>
    </row>
    <row r="6" spans="1:7" s="43" customFormat="1" x14ac:dyDescent="0.2">
      <c r="A6" s="70" t="s">
        <v>146</v>
      </c>
      <c r="B6" s="72"/>
      <c r="C6" s="72"/>
      <c r="D6" s="72"/>
      <c r="E6" s="72"/>
      <c r="F6" s="72"/>
      <c r="G6" s="72"/>
    </row>
    <row r="7" spans="1:7" s="43" customFormat="1" ht="5.85" customHeight="1" x14ac:dyDescent="0.2">
      <c r="A7" s="70"/>
      <c r="B7" s="72"/>
      <c r="C7" s="72"/>
      <c r="D7" s="72"/>
      <c r="E7" s="72"/>
      <c r="F7" s="72"/>
      <c r="G7" s="72"/>
    </row>
    <row r="8" spans="1:7" s="43" customFormat="1" x14ac:dyDescent="0.2">
      <c r="A8" s="104" t="s">
        <v>133</v>
      </c>
      <c r="B8" s="101"/>
      <c r="C8" s="101"/>
      <c r="D8" s="101"/>
      <c r="E8" s="101"/>
      <c r="F8" s="101"/>
      <c r="G8" s="101"/>
    </row>
    <row r="9" spans="1:7" s="43" customFormat="1" x14ac:dyDescent="0.2">
      <c r="A9" s="101" t="s">
        <v>4</v>
      </c>
      <c r="B9" s="101"/>
      <c r="C9" s="101"/>
      <c r="D9" s="101"/>
      <c r="E9" s="101"/>
      <c r="F9" s="101"/>
      <c r="G9" s="101"/>
    </row>
    <row r="10" spans="1:7" s="43" customFormat="1" ht="5.85" customHeight="1" x14ac:dyDescent="0.2">
      <c r="A10" s="72"/>
      <c r="B10" s="72"/>
      <c r="C10" s="72"/>
      <c r="D10" s="72"/>
      <c r="E10" s="72"/>
      <c r="F10" s="72"/>
      <c r="G10" s="72"/>
    </row>
    <row r="11" spans="1:7" s="43" customFormat="1" x14ac:dyDescent="0.2">
      <c r="A11" s="111" t="s">
        <v>2</v>
      </c>
      <c r="B11" s="111"/>
      <c r="C11" s="111"/>
      <c r="D11" s="111"/>
      <c r="E11" s="111"/>
      <c r="F11" s="111"/>
      <c r="G11" s="111"/>
    </row>
    <row r="12" spans="1:7" s="43" customFormat="1" x14ac:dyDescent="0.2">
      <c r="A12" s="101" t="s">
        <v>3</v>
      </c>
      <c r="B12" s="101"/>
      <c r="C12" s="101"/>
      <c r="D12" s="101"/>
      <c r="E12" s="101"/>
      <c r="F12" s="101"/>
      <c r="G12" s="101"/>
    </row>
    <row r="13" spans="1:7" s="43" customFormat="1" x14ac:dyDescent="0.2">
      <c r="A13" s="72"/>
      <c r="B13" s="72"/>
      <c r="C13" s="72"/>
      <c r="D13" s="72"/>
      <c r="E13" s="72"/>
      <c r="F13" s="72"/>
      <c r="G13" s="72"/>
    </row>
    <row r="14" spans="1:7" s="43" customFormat="1" x14ac:dyDescent="0.2">
      <c r="A14" s="72"/>
      <c r="B14" s="72"/>
      <c r="C14" s="72"/>
      <c r="D14" s="72"/>
      <c r="E14" s="72"/>
      <c r="F14" s="72"/>
      <c r="G14" s="72"/>
    </row>
    <row r="15" spans="1:7" s="43" customFormat="1" ht="12.75" customHeight="1" x14ac:dyDescent="0.2">
      <c r="A15" s="104" t="s">
        <v>135</v>
      </c>
      <c r="B15" s="101"/>
      <c r="C15" s="101"/>
      <c r="D15" s="71"/>
      <c r="E15" s="71"/>
      <c r="F15" s="71"/>
      <c r="G15" s="71"/>
    </row>
    <row r="16" spans="1:7" s="43" customFormat="1" ht="5.85" customHeight="1" x14ac:dyDescent="0.2">
      <c r="A16" s="71"/>
      <c r="B16" s="73"/>
      <c r="C16" s="73"/>
      <c r="D16" s="71"/>
      <c r="E16" s="71"/>
      <c r="F16" s="71"/>
      <c r="G16" s="71"/>
    </row>
    <row r="17" spans="1:7" s="43" customFormat="1" ht="12.75" customHeight="1" x14ac:dyDescent="0.2">
      <c r="A17" s="105" t="s">
        <v>155</v>
      </c>
      <c r="B17" s="101"/>
      <c r="C17" s="101"/>
      <c r="D17" s="73"/>
      <c r="E17" s="73"/>
      <c r="F17" s="73"/>
      <c r="G17" s="73"/>
    </row>
    <row r="18" spans="1:7" s="43" customFormat="1" ht="12.75" customHeight="1" x14ac:dyDescent="0.2">
      <c r="A18" s="73" t="s">
        <v>139</v>
      </c>
      <c r="B18" s="106" t="s">
        <v>162</v>
      </c>
      <c r="C18" s="101"/>
      <c r="D18" s="73"/>
      <c r="E18" s="73"/>
      <c r="F18" s="73"/>
      <c r="G18" s="73"/>
    </row>
    <row r="19" spans="1:7" s="43" customFormat="1" ht="12.75" customHeight="1" x14ac:dyDescent="0.2">
      <c r="A19" s="73" t="s">
        <v>140</v>
      </c>
      <c r="B19" s="107" t="s">
        <v>156</v>
      </c>
      <c r="C19" s="107"/>
      <c r="D19" s="107"/>
      <c r="E19" s="73"/>
      <c r="F19" s="73"/>
      <c r="G19" s="73"/>
    </row>
    <row r="20" spans="1:7" s="43" customFormat="1" x14ac:dyDescent="0.2">
      <c r="A20" s="73"/>
      <c r="B20" s="73"/>
      <c r="C20" s="73"/>
      <c r="D20" s="73"/>
      <c r="E20" s="73"/>
      <c r="F20" s="73"/>
      <c r="G20" s="73"/>
    </row>
    <row r="21" spans="1:7" s="43" customFormat="1" ht="12.75" customHeight="1" x14ac:dyDescent="0.2">
      <c r="A21" s="104" t="s">
        <v>147</v>
      </c>
      <c r="B21" s="101"/>
      <c r="C21" s="71"/>
      <c r="D21" s="71"/>
      <c r="E21" s="71"/>
      <c r="F21" s="71"/>
      <c r="G21" s="71"/>
    </row>
    <row r="22" spans="1:7" s="43" customFormat="1" ht="5.85" customHeight="1" x14ac:dyDescent="0.2">
      <c r="A22" s="71"/>
      <c r="B22" s="73"/>
      <c r="C22" s="71"/>
      <c r="D22" s="71"/>
      <c r="E22" s="71"/>
      <c r="F22" s="71"/>
      <c r="G22" s="71"/>
    </row>
    <row r="23" spans="1:7" s="43" customFormat="1" ht="12.75" customHeight="1" x14ac:dyDescent="0.2">
      <c r="A23" s="73" t="s">
        <v>141</v>
      </c>
      <c r="B23" s="101" t="s">
        <v>142</v>
      </c>
      <c r="C23" s="101"/>
      <c r="D23" s="73"/>
      <c r="E23" s="73"/>
      <c r="F23" s="73"/>
      <c r="G23" s="73"/>
    </row>
    <row r="24" spans="1:7" s="43" customFormat="1" ht="12.75" customHeight="1" x14ac:dyDescent="0.2">
      <c r="A24" s="73" t="s">
        <v>143</v>
      </c>
      <c r="B24" s="101" t="s">
        <v>144</v>
      </c>
      <c r="C24" s="101"/>
      <c r="D24" s="73"/>
      <c r="E24" s="73"/>
      <c r="F24" s="73"/>
      <c r="G24" s="73"/>
    </row>
    <row r="25" spans="1:7" s="43" customFormat="1" ht="12.75" customHeight="1" x14ac:dyDescent="0.2">
      <c r="A25" s="73"/>
      <c r="B25" s="101"/>
      <c r="C25" s="101"/>
      <c r="D25" s="73"/>
      <c r="E25" s="73"/>
      <c r="F25" s="73"/>
      <c r="G25" s="73"/>
    </row>
    <row r="26" spans="1:7" s="43" customFormat="1" x14ac:dyDescent="0.2">
      <c r="A26" s="72"/>
      <c r="B26" s="72"/>
      <c r="C26" s="72"/>
      <c r="D26" s="72"/>
      <c r="E26" s="72"/>
      <c r="F26" s="72"/>
      <c r="G26" s="72"/>
    </row>
    <row r="27" spans="1:7" s="43" customFormat="1" x14ac:dyDescent="0.2">
      <c r="A27" s="72" t="s">
        <v>148</v>
      </c>
      <c r="B27" s="74" t="s">
        <v>149</v>
      </c>
      <c r="C27" s="72"/>
      <c r="D27" s="72"/>
      <c r="E27" s="72"/>
      <c r="F27" s="72"/>
      <c r="G27" s="72"/>
    </row>
    <row r="28" spans="1:7" s="43" customFormat="1" x14ac:dyDescent="0.2">
      <c r="A28" s="72"/>
      <c r="B28" s="72"/>
      <c r="C28" s="72"/>
      <c r="D28" s="72"/>
      <c r="E28" s="72"/>
      <c r="F28" s="72"/>
      <c r="G28" s="72"/>
    </row>
    <row r="29" spans="1:7" s="43" customFormat="1" ht="27.75" customHeight="1" x14ac:dyDescent="0.2">
      <c r="A29" s="103" t="s">
        <v>170</v>
      </c>
      <c r="B29" s="101"/>
      <c r="C29" s="101"/>
      <c r="D29" s="101"/>
      <c r="E29" s="101"/>
      <c r="F29" s="101"/>
      <c r="G29" s="101"/>
    </row>
    <row r="30" spans="1:7" s="43" customFormat="1" ht="41.85" customHeight="1" x14ac:dyDescent="0.2">
      <c r="A30" s="101" t="s">
        <v>154</v>
      </c>
      <c r="B30" s="101"/>
      <c r="C30" s="101"/>
      <c r="D30" s="101"/>
      <c r="E30" s="101"/>
      <c r="F30" s="101"/>
      <c r="G30" s="101"/>
    </row>
    <row r="31" spans="1:7" s="43" customFormat="1" x14ac:dyDescent="0.2">
      <c r="A31" s="72"/>
      <c r="B31" s="72"/>
      <c r="C31" s="72"/>
      <c r="D31" s="72"/>
      <c r="E31" s="72"/>
      <c r="F31" s="72"/>
      <c r="G31" s="72"/>
    </row>
    <row r="32" spans="1:7" s="43" customFormat="1" x14ac:dyDescent="0.2">
      <c r="A32" s="72"/>
      <c r="B32" s="72"/>
      <c r="C32" s="72"/>
      <c r="D32" s="72"/>
      <c r="E32" s="72"/>
      <c r="F32" s="72"/>
      <c r="G32" s="72"/>
    </row>
    <row r="33" spans="1:7" s="43" customFormat="1" x14ac:dyDescent="0.2">
      <c r="A33" s="72"/>
      <c r="B33" s="72"/>
      <c r="C33" s="72"/>
      <c r="D33" s="72"/>
      <c r="E33" s="72"/>
      <c r="F33" s="72"/>
      <c r="G33" s="72"/>
    </row>
    <row r="34" spans="1:7" s="43" customFormat="1" x14ac:dyDescent="0.2">
      <c r="A34" s="72"/>
      <c r="B34" s="72"/>
      <c r="C34" s="72"/>
      <c r="D34" s="72"/>
      <c r="E34" s="72"/>
      <c r="F34" s="72"/>
      <c r="G34" s="72"/>
    </row>
    <row r="35" spans="1:7" s="43" customFormat="1" x14ac:dyDescent="0.2">
      <c r="A35" s="72"/>
      <c r="B35" s="72"/>
      <c r="C35" s="72"/>
      <c r="D35" s="72"/>
      <c r="E35" s="72"/>
      <c r="F35" s="72"/>
      <c r="G35" s="72"/>
    </row>
    <row r="36" spans="1:7" s="43" customFormat="1" x14ac:dyDescent="0.2">
      <c r="A36" s="72"/>
      <c r="B36" s="72"/>
      <c r="C36" s="72"/>
      <c r="D36" s="72"/>
      <c r="E36" s="72"/>
      <c r="F36" s="72"/>
      <c r="G36" s="72"/>
    </row>
    <row r="37" spans="1:7" s="43" customFormat="1" x14ac:dyDescent="0.2">
      <c r="A37" s="72"/>
      <c r="B37" s="72"/>
      <c r="C37" s="72"/>
      <c r="D37" s="72"/>
      <c r="E37" s="72"/>
      <c r="F37" s="72"/>
      <c r="G37" s="72"/>
    </row>
    <row r="38" spans="1:7" s="43" customFormat="1" x14ac:dyDescent="0.2">
      <c r="A38" s="72"/>
      <c r="B38" s="72"/>
      <c r="C38" s="72"/>
      <c r="D38" s="72"/>
      <c r="E38" s="72"/>
      <c r="F38" s="72"/>
      <c r="G38" s="72"/>
    </row>
    <row r="39" spans="1:7" s="43" customFormat="1" x14ac:dyDescent="0.2">
      <c r="A39" s="72"/>
      <c r="B39" s="72"/>
      <c r="C39" s="72"/>
      <c r="D39" s="72"/>
      <c r="E39" s="72"/>
      <c r="F39" s="72"/>
      <c r="G39" s="72"/>
    </row>
    <row r="40" spans="1:7" s="43" customFormat="1" x14ac:dyDescent="0.2">
      <c r="A40" s="72"/>
      <c r="B40" s="72"/>
      <c r="C40" s="72"/>
      <c r="D40" s="72"/>
      <c r="E40" s="72"/>
      <c r="F40" s="72"/>
      <c r="G40" s="72"/>
    </row>
    <row r="41" spans="1:7" s="43" customFormat="1" x14ac:dyDescent="0.2">
      <c r="A41" s="102" t="s">
        <v>150</v>
      </c>
      <c r="B41" s="102"/>
      <c r="C41" s="72"/>
      <c r="D41" s="72"/>
      <c r="E41" s="72"/>
      <c r="F41" s="72"/>
      <c r="G41" s="72"/>
    </row>
    <row r="42" spans="1:7" s="43" customFormat="1" x14ac:dyDescent="0.2">
      <c r="A42" s="72"/>
      <c r="B42" s="72"/>
      <c r="C42" s="72"/>
      <c r="D42" s="72"/>
      <c r="E42" s="72"/>
      <c r="F42" s="72"/>
      <c r="G42" s="72"/>
    </row>
    <row r="43" spans="1:7" s="43" customFormat="1" x14ac:dyDescent="0.2">
      <c r="A43" s="7">
        <v>0</v>
      </c>
      <c r="B43" s="8" t="s">
        <v>5</v>
      </c>
      <c r="C43" s="72"/>
      <c r="D43" s="72"/>
      <c r="E43" s="72"/>
      <c r="F43" s="72"/>
      <c r="G43" s="72"/>
    </row>
    <row r="44" spans="1:7" s="43" customFormat="1" x14ac:dyDescent="0.2">
      <c r="A44" s="8" t="s">
        <v>19</v>
      </c>
      <c r="B44" s="8" t="s">
        <v>6</v>
      </c>
      <c r="C44" s="72"/>
      <c r="D44" s="72"/>
      <c r="E44" s="72"/>
      <c r="F44" s="72"/>
      <c r="G44" s="72"/>
    </row>
    <row r="45" spans="1:7" s="43" customFormat="1" x14ac:dyDescent="0.2">
      <c r="A45" s="8" t="s">
        <v>20</v>
      </c>
      <c r="B45" s="8" t="s">
        <v>7</v>
      </c>
      <c r="C45" s="72"/>
      <c r="D45" s="72"/>
      <c r="E45" s="72"/>
      <c r="F45" s="72"/>
      <c r="G45" s="72"/>
    </row>
    <row r="46" spans="1:7" s="43" customFormat="1" x14ac:dyDescent="0.2">
      <c r="A46" s="8" t="s">
        <v>21</v>
      </c>
      <c r="B46" s="8" t="s">
        <v>8</v>
      </c>
      <c r="C46" s="72"/>
      <c r="D46" s="72"/>
      <c r="E46" s="72"/>
      <c r="F46" s="72"/>
      <c r="G46" s="72"/>
    </row>
    <row r="47" spans="1:7" s="43" customFormat="1" x14ac:dyDescent="0.2">
      <c r="A47" s="8" t="s">
        <v>15</v>
      </c>
      <c r="B47" s="8" t="s">
        <v>9</v>
      </c>
      <c r="C47" s="72"/>
      <c r="D47" s="72"/>
      <c r="E47" s="72"/>
      <c r="F47" s="72"/>
      <c r="G47" s="72"/>
    </row>
    <row r="48" spans="1:7" s="43" customFormat="1" x14ac:dyDescent="0.2">
      <c r="A48" s="8" t="s">
        <v>16</v>
      </c>
      <c r="B48" s="8" t="s">
        <v>10</v>
      </c>
      <c r="C48" s="72"/>
      <c r="D48" s="72"/>
      <c r="E48" s="72"/>
      <c r="F48" s="72"/>
      <c r="G48" s="72"/>
    </row>
    <row r="49" spans="1:7" s="43" customFormat="1" x14ac:dyDescent="0.2">
      <c r="A49" s="8" t="s">
        <v>17</v>
      </c>
      <c r="B49" s="8" t="s">
        <v>11</v>
      </c>
      <c r="C49" s="72"/>
      <c r="D49" s="72"/>
      <c r="E49" s="72"/>
      <c r="F49" s="72"/>
      <c r="G49" s="72"/>
    </row>
    <row r="50" spans="1:7" s="43" customFormat="1" x14ac:dyDescent="0.2">
      <c r="A50" s="8" t="s">
        <v>18</v>
      </c>
      <c r="B50" s="8" t="s">
        <v>12</v>
      </c>
      <c r="C50" s="72"/>
      <c r="D50" s="72"/>
      <c r="E50" s="72"/>
      <c r="F50" s="72"/>
      <c r="G50" s="72"/>
    </row>
    <row r="51" spans="1:7" s="43" customFormat="1" x14ac:dyDescent="0.2">
      <c r="A51" s="8" t="s">
        <v>151</v>
      </c>
      <c r="B51" s="8" t="s">
        <v>13</v>
      </c>
      <c r="C51" s="72"/>
      <c r="D51" s="72"/>
      <c r="E51" s="72"/>
      <c r="F51" s="72"/>
      <c r="G51" s="72"/>
    </row>
    <row r="52" spans="1:7" s="43" customFormat="1" x14ac:dyDescent="0.2">
      <c r="A52" s="8" t="s">
        <v>145</v>
      </c>
      <c r="B52" s="8" t="s">
        <v>14</v>
      </c>
      <c r="C52" s="72"/>
      <c r="D52" s="72"/>
      <c r="E52" s="72"/>
      <c r="F52" s="72"/>
      <c r="G52" s="72"/>
    </row>
    <row r="53" spans="1:7" s="43" customFormat="1" x14ac:dyDescent="0.2"/>
    <row r="54" spans="1:7" x14ac:dyDescent="0.2">
      <c r="A54" s="44"/>
      <c r="B54" s="44"/>
      <c r="C54" s="44"/>
      <c r="D54" s="44"/>
      <c r="E54" s="44"/>
      <c r="F54" s="44"/>
      <c r="G54" s="44"/>
    </row>
    <row r="55" spans="1:7" x14ac:dyDescent="0.2">
      <c r="A55" s="44"/>
      <c r="B55" s="44"/>
      <c r="C55" s="44"/>
      <c r="D55" s="44"/>
      <c r="E55" s="44"/>
      <c r="F55" s="44"/>
      <c r="G55" s="44"/>
    </row>
    <row r="56" spans="1:7" x14ac:dyDescent="0.2">
      <c r="A56" s="44"/>
      <c r="B56" s="44"/>
      <c r="C56" s="44"/>
      <c r="D56" s="44"/>
      <c r="E56" s="44"/>
      <c r="F56" s="44"/>
      <c r="G56" s="44"/>
    </row>
    <row r="57" spans="1:7" x14ac:dyDescent="0.2">
      <c r="A57" s="44"/>
      <c r="B57" s="44"/>
      <c r="C57" s="44"/>
      <c r="D57" s="44"/>
      <c r="E57" s="44"/>
      <c r="F57" s="44"/>
      <c r="G57" s="44"/>
    </row>
    <row r="58" spans="1:7" x14ac:dyDescent="0.2">
      <c r="A58" s="44"/>
      <c r="B58" s="44"/>
      <c r="C58" s="44"/>
      <c r="D58" s="44"/>
      <c r="E58" s="44"/>
      <c r="F58" s="44"/>
      <c r="G58" s="44"/>
    </row>
    <row r="59" spans="1:7" x14ac:dyDescent="0.2">
      <c r="A59" s="44"/>
      <c r="B59" s="44"/>
      <c r="C59" s="44"/>
      <c r="D59" s="44"/>
      <c r="E59" s="44"/>
      <c r="F59" s="44"/>
      <c r="G59" s="44"/>
    </row>
    <row r="60" spans="1:7" x14ac:dyDescent="0.2">
      <c r="A60" s="44"/>
      <c r="B60" s="44"/>
      <c r="C60" s="44"/>
      <c r="D60" s="44"/>
      <c r="E60" s="44"/>
      <c r="F60" s="44"/>
      <c r="G60" s="44"/>
    </row>
    <row r="61" spans="1:7" x14ac:dyDescent="0.2">
      <c r="A61" s="44"/>
      <c r="B61" s="44"/>
      <c r="C61" s="44"/>
      <c r="D61" s="44"/>
      <c r="E61" s="44"/>
      <c r="F61" s="44"/>
      <c r="G61" s="44"/>
    </row>
    <row r="62" spans="1:7" x14ac:dyDescent="0.2">
      <c r="A62" s="44"/>
      <c r="B62" s="44"/>
      <c r="C62" s="44"/>
      <c r="D62" s="44"/>
      <c r="E62" s="44"/>
      <c r="F62" s="44"/>
      <c r="G62" s="44"/>
    </row>
    <row r="63" spans="1:7" x14ac:dyDescent="0.2">
      <c r="A63" s="44"/>
      <c r="B63" s="44"/>
      <c r="C63" s="44"/>
      <c r="D63" s="44"/>
      <c r="E63" s="44"/>
      <c r="F63" s="44"/>
      <c r="G63" s="44"/>
    </row>
    <row r="64" spans="1:7" x14ac:dyDescent="0.2">
      <c r="A64" s="44"/>
      <c r="B64" s="44"/>
      <c r="C64" s="44"/>
      <c r="D64" s="44"/>
      <c r="E64" s="44"/>
      <c r="F64" s="44"/>
      <c r="G64" s="44"/>
    </row>
    <row r="65" spans="1:7" x14ac:dyDescent="0.2">
      <c r="A65" s="44"/>
      <c r="B65" s="44"/>
      <c r="C65" s="44"/>
      <c r="D65" s="44"/>
      <c r="E65" s="44"/>
      <c r="F65" s="44"/>
      <c r="G65" s="44"/>
    </row>
    <row r="66" spans="1:7" x14ac:dyDescent="0.2">
      <c r="A66" s="44"/>
      <c r="B66" s="44"/>
      <c r="C66" s="44"/>
      <c r="D66" s="44"/>
      <c r="E66" s="44"/>
      <c r="F66" s="44"/>
      <c r="G66" s="44"/>
    </row>
    <row r="67" spans="1:7" x14ac:dyDescent="0.2">
      <c r="A67" s="44"/>
      <c r="B67" s="44"/>
      <c r="C67" s="44"/>
      <c r="D67" s="44"/>
      <c r="E67" s="44"/>
      <c r="F67" s="44"/>
      <c r="G67" s="44"/>
    </row>
    <row r="68" spans="1:7" x14ac:dyDescent="0.2">
      <c r="A68" s="44"/>
      <c r="B68" s="44"/>
      <c r="C68" s="44"/>
      <c r="D68" s="44"/>
      <c r="E68" s="44"/>
      <c r="F68" s="44"/>
      <c r="G68" s="44"/>
    </row>
    <row r="69" spans="1:7" x14ac:dyDescent="0.2">
      <c r="A69" s="44"/>
      <c r="B69" s="44"/>
      <c r="C69" s="44"/>
      <c r="D69" s="44"/>
      <c r="E69" s="44"/>
      <c r="F69" s="44"/>
      <c r="G69" s="44"/>
    </row>
    <row r="70" spans="1:7" x14ac:dyDescent="0.2">
      <c r="A70" s="44"/>
      <c r="B70" s="44"/>
      <c r="C70" s="44"/>
      <c r="D70" s="44"/>
      <c r="E70" s="44"/>
      <c r="F70" s="44"/>
      <c r="G70" s="44"/>
    </row>
    <row r="71" spans="1:7" x14ac:dyDescent="0.2">
      <c r="A71" s="44"/>
      <c r="B71" s="44"/>
      <c r="C71" s="44"/>
      <c r="D71" s="44"/>
      <c r="E71" s="44"/>
      <c r="F71" s="44"/>
      <c r="G71" s="44"/>
    </row>
    <row r="72" spans="1:7" x14ac:dyDescent="0.2">
      <c r="A72" s="44"/>
      <c r="B72" s="44"/>
      <c r="C72" s="44"/>
      <c r="D72" s="44"/>
      <c r="E72" s="44"/>
      <c r="F72" s="44"/>
      <c r="G72" s="44"/>
    </row>
    <row r="73" spans="1:7" x14ac:dyDescent="0.2">
      <c r="A73" s="44"/>
      <c r="B73" s="44"/>
      <c r="C73" s="44"/>
      <c r="D73" s="44"/>
      <c r="E73" s="44"/>
      <c r="F73" s="44"/>
      <c r="G73" s="44"/>
    </row>
    <row r="74" spans="1:7" x14ac:dyDescent="0.2">
      <c r="A74" s="44"/>
      <c r="B74" s="44"/>
      <c r="C74" s="44"/>
      <c r="D74" s="44"/>
      <c r="E74" s="44"/>
      <c r="F74" s="44"/>
      <c r="G74" s="44"/>
    </row>
    <row r="75" spans="1:7" x14ac:dyDescent="0.2">
      <c r="A75" s="44"/>
      <c r="B75" s="44"/>
      <c r="C75" s="44"/>
      <c r="D75" s="44"/>
      <c r="E75" s="44"/>
      <c r="F75" s="44"/>
      <c r="G75" s="44"/>
    </row>
    <row r="76" spans="1:7" x14ac:dyDescent="0.2">
      <c r="A76" s="44"/>
      <c r="B76" s="44"/>
      <c r="C76" s="44"/>
      <c r="D76" s="44"/>
      <c r="E76" s="44"/>
      <c r="F76" s="44"/>
      <c r="G76" s="44"/>
    </row>
    <row r="77" spans="1:7" x14ac:dyDescent="0.2">
      <c r="A77" s="44"/>
      <c r="B77" s="44"/>
      <c r="C77" s="44"/>
      <c r="D77" s="44"/>
      <c r="E77" s="44"/>
      <c r="F77" s="44"/>
      <c r="G77" s="44"/>
    </row>
    <row r="78" spans="1:7" x14ac:dyDescent="0.2">
      <c r="A78" s="44"/>
      <c r="B78" s="44"/>
      <c r="C78" s="44"/>
      <c r="D78" s="44"/>
      <c r="E78" s="44"/>
      <c r="F78" s="44"/>
      <c r="G78" s="44"/>
    </row>
    <row r="79" spans="1:7" x14ac:dyDescent="0.2">
      <c r="A79" s="44"/>
      <c r="B79" s="44"/>
      <c r="C79" s="44"/>
      <c r="D79" s="44"/>
      <c r="E79" s="44"/>
      <c r="F79" s="44"/>
      <c r="G79" s="44"/>
    </row>
    <row r="80" spans="1:7" x14ac:dyDescent="0.2">
      <c r="A80" s="44"/>
      <c r="B80" s="44"/>
      <c r="C80" s="44"/>
      <c r="D80" s="44"/>
      <c r="E80" s="44"/>
      <c r="F80" s="44"/>
      <c r="G80" s="44"/>
    </row>
    <row r="81" spans="1:7" x14ac:dyDescent="0.2">
      <c r="A81" s="44"/>
      <c r="B81" s="44"/>
      <c r="C81" s="44"/>
      <c r="D81" s="44"/>
      <c r="E81" s="44"/>
      <c r="F81" s="44"/>
      <c r="G81" s="44"/>
    </row>
    <row r="82" spans="1:7" x14ac:dyDescent="0.2">
      <c r="A82" s="44"/>
      <c r="B82" s="44"/>
      <c r="C82" s="44"/>
      <c r="D82" s="44"/>
      <c r="E82" s="44"/>
      <c r="F82" s="44"/>
      <c r="G82" s="44"/>
    </row>
    <row r="83" spans="1:7" x14ac:dyDescent="0.2">
      <c r="A83" s="44"/>
      <c r="B83" s="44"/>
      <c r="C83" s="44"/>
      <c r="D83" s="44"/>
      <c r="E83" s="44"/>
      <c r="F83" s="44"/>
      <c r="G83" s="44"/>
    </row>
    <row r="84" spans="1:7" x14ac:dyDescent="0.2">
      <c r="A84" s="44"/>
      <c r="B84" s="44"/>
      <c r="C84" s="44"/>
      <c r="D84" s="44"/>
      <c r="E84" s="44"/>
      <c r="F84" s="44"/>
      <c r="G84" s="44"/>
    </row>
    <row r="85" spans="1:7" x14ac:dyDescent="0.2">
      <c r="A85" s="44"/>
      <c r="B85" s="44"/>
      <c r="C85" s="44"/>
      <c r="D85" s="44"/>
      <c r="E85" s="44"/>
      <c r="F85" s="44"/>
      <c r="G85" s="44"/>
    </row>
    <row r="86" spans="1:7" x14ac:dyDescent="0.2">
      <c r="A86" s="44"/>
      <c r="B86" s="44"/>
      <c r="C86" s="44"/>
      <c r="D86" s="44"/>
      <c r="E86" s="44"/>
      <c r="F86" s="44"/>
      <c r="G86" s="44"/>
    </row>
    <row r="87" spans="1:7" x14ac:dyDescent="0.2">
      <c r="A87" s="44"/>
      <c r="B87" s="44"/>
      <c r="C87" s="44"/>
      <c r="D87" s="44"/>
      <c r="E87" s="44"/>
      <c r="F87" s="44"/>
      <c r="G87" s="44"/>
    </row>
    <row r="88" spans="1:7" x14ac:dyDescent="0.2">
      <c r="A88" s="44"/>
      <c r="B88" s="44"/>
      <c r="C88" s="44"/>
      <c r="D88" s="44"/>
      <c r="E88" s="44"/>
      <c r="F88" s="44"/>
      <c r="G88" s="44"/>
    </row>
    <row r="89" spans="1:7" x14ac:dyDescent="0.2">
      <c r="A89" s="44"/>
      <c r="B89" s="44"/>
      <c r="C89" s="44"/>
      <c r="D89" s="44"/>
      <c r="E89" s="44"/>
      <c r="F89" s="44"/>
      <c r="G89" s="44"/>
    </row>
    <row r="90" spans="1:7" x14ac:dyDescent="0.2">
      <c r="A90" s="44"/>
      <c r="B90" s="44"/>
      <c r="C90" s="44"/>
      <c r="D90" s="44"/>
      <c r="E90" s="44"/>
      <c r="F90" s="44"/>
      <c r="G90" s="44"/>
    </row>
    <row r="91" spans="1:7" x14ac:dyDescent="0.2">
      <c r="A91" s="44"/>
      <c r="B91" s="44"/>
      <c r="C91" s="44"/>
      <c r="D91" s="44"/>
      <c r="E91" s="44"/>
      <c r="F91" s="44"/>
      <c r="G91" s="44"/>
    </row>
    <row r="92" spans="1:7" x14ac:dyDescent="0.2">
      <c r="A92" s="44"/>
      <c r="B92" s="44"/>
      <c r="C92" s="44"/>
      <c r="D92" s="44"/>
      <c r="E92" s="44"/>
      <c r="F92" s="44"/>
      <c r="G92" s="44"/>
    </row>
    <row r="93" spans="1:7" x14ac:dyDescent="0.2">
      <c r="A93" s="44"/>
      <c r="B93" s="44"/>
      <c r="C93" s="44"/>
      <c r="D93" s="44"/>
      <c r="E93" s="44"/>
      <c r="F93" s="44"/>
      <c r="G93" s="44"/>
    </row>
    <row r="94" spans="1:7" x14ac:dyDescent="0.2">
      <c r="A94" s="44"/>
      <c r="B94" s="44"/>
      <c r="C94" s="44"/>
      <c r="D94" s="44"/>
      <c r="E94" s="44"/>
      <c r="F94" s="44"/>
      <c r="G94" s="44"/>
    </row>
    <row r="95" spans="1:7" x14ac:dyDescent="0.2">
      <c r="A95" s="44"/>
      <c r="B95" s="44"/>
      <c r="C95" s="44"/>
      <c r="D95" s="44"/>
      <c r="E95" s="44"/>
      <c r="F95" s="44"/>
      <c r="G95" s="44"/>
    </row>
    <row r="96" spans="1:7" x14ac:dyDescent="0.2">
      <c r="A96" s="44"/>
      <c r="B96" s="44"/>
      <c r="C96" s="44"/>
      <c r="D96" s="44"/>
      <c r="E96" s="44"/>
      <c r="F96" s="44"/>
      <c r="G96" s="44"/>
    </row>
    <row r="97" spans="1:7" x14ac:dyDescent="0.2">
      <c r="A97" s="44"/>
      <c r="B97" s="44"/>
      <c r="C97" s="44"/>
      <c r="D97" s="44"/>
      <c r="E97" s="44"/>
      <c r="F97" s="44"/>
      <c r="G97" s="44"/>
    </row>
    <row r="98" spans="1:7" x14ac:dyDescent="0.2">
      <c r="A98" s="44"/>
      <c r="B98" s="44"/>
      <c r="C98" s="44"/>
      <c r="D98" s="44"/>
      <c r="E98" s="44"/>
      <c r="F98" s="44"/>
      <c r="G98" s="44"/>
    </row>
    <row r="99" spans="1:7" x14ac:dyDescent="0.2">
      <c r="A99" s="44"/>
      <c r="B99" s="44"/>
      <c r="C99" s="44"/>
      <c r="D99" s="44"/>
      <c r="E99" s="44"/>
      <c r="F99" s="44"/>
      <c r="G99" s="44"/>
    </row>
    <row r="100" spans="1:7" x14ac:dyDescent="0.2">
      <c r="A100" s="44"/>
      <c r="B100" s="44"/>
      <c r="C100" s="44"/>
      <c r="D100" s="44"/>
      <c r="E100" s="44"/>
      <c r="F100" s="44"/>
      <c r="G100" s="44"/>
    </row>
    <row r="101" spans="1:7" x14ac:dyDescent="0.2">
      <c r="A101" s="44"/>
      <c r="B101" s="44"/>
      <c r="C101" s="44"/>
      <c r="D101" s="44"/>
      <c r="E101" s="44"/>
      <c r="F101" s="44"/>
      <c r="G101" s="44"/>
    </row>
    <row r="102" spans="1:7" x14ac:dyDescent="0.2">
      <c r="A102" s="44"/>
      <c r="B102" s="44"/>
      <c r="C102" s="44"/>
      <c r="D102" s="44"/>
      <c r="E102" s="44"/>
      <c r="F102" s="44"/>
      <c r="G102" s="44"/>
    </row>
    <row r="103" spans="1:7" x14ac:dyDescent="0.2">
      <c r="A103" s="44"/>
      <c r="B103" s="44"/>
      <c r="C103" s="44"/>
      <c r="D103" s="44"/>
      <c r="E103" s="44"/>
      <c r="F103" s="44"/>
      <c r="G103" s="44"/>
    </row>
    <row r="104" spans="1:7" x14ac:dyDescent="0.2">
      <c r="A104" s="44"/>
      <c r="B104" s="44"/>
      <c r="C104" s="44"/>
      <c r="D104" s="44"/>
      <c r="E104" s="44"/>
      <c r="F104" s="44"/>
      <c r="G104" s="44"/>
    </row>
    <row r="105" spans="1:7" x14ac:dyDescent="0.2">
      <c r="A105" s="44"/>
      <c r="B105" s="44"/>
      <c r="C105" s="44"/>
      <c r="D105" s="44"/>
      <c r="E105" s="44"/>
      <c r="F105" s="44"/>
      <c r="G105" s="44"/>
    </row>
    <row r="106" spans="1:7" x14ac:dyDescent="0.2">
      <c r="A106" s="44"/>
      <c r="B106" s="44"/>
      <c r="C106" s="44"/>
      <c r="D106" s="44"/>
      <c r="E106" s="44"/>
      <c r="F106" s="44"/>
      <c r="G106" s="44"/>
    </row>
    <row r="107" spans="1:7" x14ac:dyDescent="0.2">
      <c r="A107" s="44"/>
      <c r="B107" s="44"/>
      <c r="C107" s="44"/>
      <c r="D107" s="44"/>
      <c r="E107" s="44"/>
      <c r="F107" s="44"/>
      <c r="G107" s="44"/>
    </row>
    <row r="108" spans="1:7" x14ac:dyDescent="0.2">
      <c r="A108" s="44"/>
      <c r="B108" s="44"/>
      <c r="C108" s="44"/>
      <c r="D108" s="44"/>
      <c r="E108" s="44"/>
      <c r="F108" s="44"/>
      <c r="G108" s="44"/>
    </row>
    <row r="109" spans="1:7" x14ac:dyDescent="0.2">
      <c r="A109" s="44"/>
      <c r="B109" s="44"/>
      <c r="C109" s="44"/>
      <c r="D109" s="44"/>
      <c r="E109" s="44"/>
      <c r="F109" s="44"/>
      <c r="G109" s="44"/>
    </row>
    <row r="110" spans="1:7" x14ac:dyDescent="0.2">
      <c r="A110" s="44"/>
      <c r="B110" s="44"/>
      <c r="C110" s="44"/>
      <c r="D110" s="44"/>
      <c r="E110" s="44"/>
      <c r="F110" s="44"/>
      <c r="G110" s="44"/>
    </row>
    <row r="111" spans="1:7" x14ac:dyDescent="0.2">
      <c r="A111" s="44"/>
      <c r="B111" s="44"/>
      <c r="C111" s="44"/>
      <c r="D111" s="44"/>
      <c r="E111" s="44"/>
      <c r="F111" s="44"/>
      <c r="G111" s="44"/>
    </row>
    <row r="112" spans="1:7" x14ac:dyDescent="0.2">
      <c r="A112" s="44"/>
      <c r="B112" s="44"/>
      <c r="C112" s="44"/>
      <c r="D112" s="44"/>
      <c r="E112" s="44"/>
      <c r="F112" s="44"/>
      <c r="G112" s="44"/>
    </row>
    <row r="113" spans="1:7" x14ac:dyDescent="0.2">
      <c r="A113" s="44"/>
      <c r="B113" s="44"/>
      <c r="C113" s="44"/>
      <c r="D113" s="44"/>
      <c r="E113" s="44"/>
      <c r="F113" s="44"/>
      <c r="G113" s="44"/>
    </row>
    <row r="114" spans="1:7" x14ac:dyDescent="0.2">
      <c r="A114" s="44"/>
      <c r="B114" s="44"/>
      <c r="C114" s="44"/>
      <c r="D114" s="44"/>
      <c r="E114" s="44"/>
      <c r="F114" s="44"/>
      <c r="G114" s="44"/>
    </row>
    <row r="115" spans="1:7" x14ac:dyDescent="0.2">
      <c r="A115" s="44"/>
      <c r="B115" s="44"/>
      <c r="C115" s="44"/>
      <c r="D115" s="44"/>
      <c r="E115" s="44"/>
      <c r="F115" s="44"/>
      <c r="G115" s="44"/>
    </row>
    <row r="116" spans="1:7" x14ac:dyDescent="0.2">
      <c r="A116" s="44"/>
      <c r="B116" s="44"/>
      <c r="C116" s="44"/>
      <c r="D116" s="44"/>
      <c r="E116" s="44"/>
      <c r="F116" s="44"/>
      <c r="G116" s="44"/>
    </row>
    <row r="117" spans="1:7" x14ac:dyDescent="0.2">
      <c r="A117" s="44"/>
      <c r="B117" s="44"/>
      <c r="C117" s="44"/>
      <c r="D117" s="44"/>
      <c r="E117" s="44"/>
      <c r="F117" s="44"/>
      <c r="G117" s="44"/>
    </row>
    <row r="118" spans="1:7" x14ac:dyDescent="0.2">
      <c r="A118" s="44"/>
      <c r="B118" s="44"/>
      <c r="C118" s="44"/>
      <c r="D118" s="44"/>
      <c r="E118" s="44"/>
      <c r="F118" s="44"/>
      <c r="G118" s="44"/>
    </row>
    <row r="119" spans="1:7" x14ac:dyDescent="0.2">
      <c r="A119" s="44"/>
      <c r="B119" s="44"/>
      <c r="C119" s="44"/>
      <c r="D119" s="44"/>
      <c r="E119" s="44"/>
      <c r="F119" s="44"/>
      <c r="G119" s="44"/>
    </row>
    <row r="120" spans="1:7" x14ac:dyDescent="0.2">
      <c r="A120" s="44"/>
      <c r="B120" s="44"/>
      <c r="C120" s="44"/>
      <c r="D120" s="44"/>
      <c r="E120" s="44"/>
      <c r="F120" s="44"/>
      <c r="G120" s="44"/>
    </row>
    <row r="121" spans="1:7" x14ac:dyDescent="0.2">
      <c r="A121" s="44"/>
      <c r="B121" s="44"/>
      <c r="C121" s="44"/>
      <c r="D121" s="44"/>
      <c r="E121" s="44"/>
      <c r="F121" s="44"/>
      <c r="G121" s="44"/>
    </row>
    <row r="122" spans="1:7" x14ac:dyDescent="0.2">
      <c r="A122" s="44"/>
      <c r="B122" s="44"/>
      <c r="C122" s="44"/>
      <c r="D122" s="44"/>
      <c r="E122" s="44"/>
      <c r="F122" s="44"/>
      <c r="G122" s="44"/>
    </row>
    <row r="123" spans="1:7" x14ac:dyDescent="0.2">
      <c r="A123" s="44"/>
      <c r="B123" s="44"/>
      <c r="C123" s="44"/>
      <c r="D123" s="44"/>
      <c r="E123" s="44"/>
      <c r="F123" s="44"/>
      <c r="G123" s="44"/>
    </row>
    <row r="124" spans="1:7" x14ac:dyDescent="0.2">
      <c r="A124" s="44"/>
      <c r="B124" s="44"/>
      <c r="C124" s="44"/>
      <c r="D124" s="44"/>
      <c r="E124" s="44"/>
      <c r="F124" s="44"/>
      <c r="G124" s="44"/>
    </row>
    <row r="125" spans="1:7" x14ac:dyDescent="0.2">
      <c r="A125" s="44"/>
      <c r="B125" s="44"/>
      <c r="C125" s="44"/>
      <c r="D125" s="44"/>
      <c r="E125" s="44"/>
      <c r="F125" s="44"/>
      <c r="G125" s="44"/>
    </row>
    <row r="126" spans="1:7" x14ac:dyDescent="0.2">
      <c r="A126" s="44"/>
      <c r="B126" s="44"/>
      <c r="C126" s="44"/>
      <c r="D126" s="44"/>
      <c r="E126" s="44"/>
      <c r="F126" s="44"/>
      <c r="G126" s="44"/>
    </row>
    <row r="127" spans="1:7" x14ac:dyDescent="0.2">
      <c r="A127" s="44"/>
      <c r="B127" s="44"/>
      <c r="C127" s="44"/>
      <c r="D127" s="44"/>
      <c r="E127" s="44"/>
      <c r="F127" s="44"/>
      <c r="G127" s="44"/>
    </row>
    <row r="128" spans="1:7" x14ac:dyDescent="0.2">
      <c r="A128" s="44"/>
      <c r="B128" s="44"/>
      <c r="C128" s="44"/>
      <c r="D128" s="44"/>
      <c r="E128" s="44"/>
      <c r="F128" s="44"/>
      <c r="G128" s="44"/>
    </row>
    <row r="129" spans="1:7" x14ac:dyDescent="0.2">
      <c r="A129" s="44"/>
      <c r="B129" s="44"/>
      <c r="C129" s="44"/>
      <c r="D129" s="44"/>
      <c r="E129" s="44"/>
      <c r="F129" s="44"/>
      <c r="G129" s="44"/>
    </row>
    <row r="130" spans="1:7" x14ac:dyDescent="0.2">
      <c r="A130" s="44"/>
      <c r="B130" s="44"/>
      <c r="C130" s="44"/>
      <c r="D130" s="44"/>
      <c r="E130" s="44"/>
      <c r="F130" s="44"/>
      <c r="G130" s="44"/>
    </row>
    <row r="131" spans="1:7" x14ac:dyDescent="0.2">
      <c r="A131" s="44"/>
      <c r="B131" s="44"/>
      <c r="C131" s="44"/>
      <c r="D131" s="44"/>
      <c r="E131" s="44"/>
      <c r="F131" s="44"/>
      <c r="G131" s="44"/>
    </row>
    <row r="132" spans="1:7" x14ac:dyDescent="0.2">
      <c r="A132" s="44"/>
      <c r="B132" s="44"/>
      <c r="C132" s="44"/>
      <c r="D132" s="44"/>
      <c r="E132" s="44"/>
      <c r="F132" s="44"/>
      <c r="G132" s="44"/>
    </row>
    <row r="133" spans="1:7" x14ac:dyDescent="0.2">
      <c r="A133" s="44"/>
      <c r="B133" s="44"/>
      <c r="C133" s="44"/>
      <c r="D133" s="44"/>
      <c r="E133" s="44"/>
      <c r="F133" s="44"/>
      <c r="G133" s="44"/>
    </row>
    <row r="134" spans="1:7" x14ac:dyDescent="0.2">
      <c r="A134" s="44"/>
      <c r="B134" s="44"/>
      <c r="C134" s="44"/>
      <c r="D134" s="44"/>
      <c r="E134" s="44"/>
      <c r="F134" s="44"/>
      <c r="G134" s="44"/>
    </row>
    <row r="135" spans="1:7" x14ac:dyDescent="0.2">
      <c r="A135" s="44"/>
      <c r="B135" s="44"/>
      <c r="C135" s="44"/>
      <c r="D135" s="44"/>
      <c r="E135" s="44"/>
      <c r="F135" s="44"/>
      <c r="G135" s="44"/>
    </row>
    <row r="136" spans="1:7" x14ac:dyDescent="0.2">
      <c r="A136" s="44"/>
      <c r="B136" s="44"/>
      <c r="C136" s="44"/>
      <c r="D136" s="44"/>
      <c r="E136" s="44"/>
      <c r="F136" s="44"/>
      <c r="G136" s="44"/>
    </row>
    <row r="137" spans="1:7" x14ac:dyDescent="0.2">
      <c r="A137" s="44"/>
      <c r="B137" s="44"/>
      <c r="C137" s="44"/>
      <c r="D137" s="44"/>
      <c r="E137" s="44"/>
      <c r="F137" s="44"/>
      <c r="G137" s="44"/>
    </row>
    <row r="138" spans="1:7" x14ac:dyDescent="0.2">
      <c r="A138" s="44"/>
      <c r="B138" s="44"/>
      <c r="C138" s="44"/>
      <c r="D138" s="44"/>
      <c r="E138" s="44"/>
      <c r="F138" s="44"/>
      <c r="G138" s="44"/>
    </row>
    <row r="139" spans="1:7" x14ac:dyDescent="0.2">
      <c r="A139" s="44"/>
      <c r="B139" s="44"/>
      <c r="C139" s="44"/>
      <c r="D139" s="44"/>
      <c r="E139" s="44"/>
      <c r="F139" s="44"/>
      <c r="G139" s="44"/>
    </row>
    <row r="140" spans="1:7" x14ac:dyDescent="0.2">
      <c r="A140" s="44"/>
      <c r="B140" s="44"/>
      <c r="C140" s="44"/>
      <c r="D140" s="44"/>
      <c r="E140" s="44"/>
      <c r="F140" s="44"/>
      <c r="G140" s="44"/>
    </row>
    <row r="141" spans="1:7" x14ac:dyDescent="0.2">
      <c r="A141" s="44"/>
      <c r="B141" s="44"/>
      <c r="C141" s="44"/>
      <c r="D141" s="44"/>
      <c r="E141" s="44"/>
      <c r="F141" s="44"/>
      <c r="G141" s="44"/>
    </row>
    <row r="142" spans="1:7" x14ac:dyDescent="0.2">
      <c r="A142" s="44"/>
      <c r="B142" s="44"/>
      <c r="C142" s="44"/>
      <c r="D142" s="44"/>
      <c r="E142" s="44"/>
      <c r="F142" s="44"/>
      <c r="G142" s="44"/>
    </row>
    <row r="143" spans="1:7" x14ac:dyDescent="0.2">
      <c r="A143" s="44"/>
      <c r="B143" s="44"/>
      <c r="C143" s="44"/>
      <c r="D143" s="44"/>
      <c r="E143" s="44"/>
      <c r="F143" s="44"/>
      <c r="G143" s="44"/>
    </row>
    <row r="144" spans="1:7" x14ac:dyDescent="0.2">
      <c r="A144" s="44"/>
      <c r="B144" s="44"/>
      <c r="C144" s="44"/>
      <c r="D144" s="44"/>
      <c r="E144" s="44"/>
      <c r="F144" s="44"/>
      <c r="G144" s="44"/>
    </row>
    <row r="145" spans="1:7" x14ac:dyDescent="0.2">
      <c r="A145" s="44"/>
      <c r="B145" s="44"/>
      <c r="C145" s="44"/>
      <c r="D145" s="44"/>
      <c r="E145" s="44"/>
      <c r="F145" s="44"/>
      <c r="G145" s="44"/>
    </row>
    <row r="146" spans="1:7" x14ac:dyDescent="0.2">
      <c r="A146" s="44"/>
      <c r="B146" s="44"/>
      <c r="C146" s="44"/>
      <c r="D146" s="44"/>
      <c r="E146" s="44"/>
      <c r="F146" s="44"/>
      <c r="G146" s="44"/>
    </row>
    <row r="147" spans="1:7" x14ac:dyDescent="0.2">
      <c r="A147" s="44"/>
      <c r="B147" s="44"/>
      <c r="C147" s="44"/>
      <c r="D147" s="44"/>
      <c r="E147" s="44"/>
      <c r="F147" s="44"/>
      <c r="G147" s="44"/>
    </row>
    <row r="148" spans="1:7" x14ac:dyDescent="0.2">
      <c r="A148" s="44"/>
      <c r="B148" s="44"/>
      <c r="C148" s="44"/>
      <c r="D148" s="44"/>
      <c r="E148" s="44"/>
      <c r="F148" s="44"/>
      <c r="G148" s="44"/>
    </row>
    <row r="149" spans="1:7" x14ac:dyDescent="0.2">
      <c r="A149" s="44"/>
      <c r="B149" s="44"/>
      <c r="C149" s="44"/>
      <c r="D149" s="44"/>
      <c r="E149" s="44"/>
      <c r="F149" s="44"/>
      <c r="G149" s="44"/>
    </row>
    <row r="150" spans="1:7" x14ac:dyDescent="0.2">
      <c r="A150" s="44"/>
      <c r="B150" s="44"/>
      <c r="C150" s="44"/>
      <c r="D150" s="44"/>
      <c r="E150" s="44"/>
      <c r="F150" s="44"/>
      <c r="G150" s="44"/>
    </row>
    <row r="151" spans="1:7" x14ac:dyDescent="0.2">
      <c r="A151" s="44"/>
      <c r="B151" s="44"/>
      <c r="C151" s="44"/>
      <c r="D151" s="44"/>
      <c r="E151" s="44"/>
      <c r="F151" s="44"/>
      <c r="G151" s="44"/>
    </row>
    <row r="152" spans="1:7" x14ac:dyDescent="0.2">
      <c r="A152" s="44"/>
      <c r="B152" s="44"/>
      <c r="C152" s="44"/>
      <c r="D152" s="44"/>
      <c r="E152" s="44"/>
      <c r="F152" s="44"/>
      <c r="G152" s="44"/>
    </row>
    <row r="153" spans="1:7" x14ac:dyDescent="0.2">
      <c r="A153" s="44"/>
      <c r="B153" s="44"/>
      <c r="C153" s="44"/>
      <c r="D153" s="44"/>
      <c r="E153" s="44"/>
      <c r="F153" s="44"/>
      <c r="G153" s="44"/>
    </row>
    <row r="154" spans="1:7" x14ac:dyDescent="0.2">
      <c r="A154" s="44"/>
      <c r="B154" s="44"/>
      <c r="C154" s="44"/>
      <c r="D154" s="44"/>
      <c r="E154" s="44"/>
      <c r="F154" s="44"/>
      <c r="G154" s="44"/>
    </row>
    <row r="155" spans="1:7" x14ac:dyDescent="0.2">
      <c r="A155" s="44"/>
      <c r="B155" s="44"/>
      <c r="C155" s="44"/>
      <c r="D155" s="44"/>
      <c r="E155" s="44"/>
      <c r="F155" s="44"/>
      <c r="G155" s="44"/>
    </row>
    <row r="156" spans="1:7" x14ac:dyDescent="0.2">
      <c r="A156" s="44"/>
      <c r="B156" s="44"/>
      <c r="C156" s="44"/>
      <c r="D156" s="44"/>
      <c r="E156" s="44"/>
      <c r="F156" s="44"/>
      <c r="G156" s="44"/>
    </row>
    <row r="157" spans="1:7" x14ac:dyDescent="0.2">
      <c r="A157" s="44"/>
      <c r="B157" s="44"/>
      <c r="C157" s="44"/>
      <c r="D157" s="44"/>
      <c r="E157" s="44"/>
      <c r="F157" s="44"/>
      <c r="G157" s="44"/>
    </row>
    <row r="158" spans="1:7" x14ac:dyDescent="0.2">
      <c r="A158" s="44"/>
      <c r="B158" s="44"/>
      <c r="C158" s="44"/>
      <c r="D158" s="44"/>
      <c r="E158" s="44"/>
      <c r="F158" s="44"/>
      <c r="G158" s="44"/>
    </row>
    <row r="159" spans="1:7" x14ac:dyDescent="0.2">
      <c r="A159" s="44"/>
      <c r="B159" s="44"/>
      <c r="C159" s="44"/>
      <c r="D159" s="44"/>
      <c r="E159" s="44"/>
      <c r="F159" s="44"/>
      <c r="G159" s="44"/>
    </row>
    <row r="160" spans="1:7" x14ac:dyDescent="0.2">
      <c r="A160" s="44"/>
      <c r="B160" s="44"/>
      <c r="C160" s="44"/>
      <c r="D160" s="44"/>
      <c r="E160" s="44"/>
      <c r="F160" s="44"/>
      <c r="G160" s="44"/>
    </row>
    <row r="161" spans="1:7" x14ac:dyDescent="0.2">
      <c r="A161" s="44"/>
      <c r="B161" s="44"/>
      <c r="C161" s="44"/>
      <c r="D161" s="44"/>
      <c r="E161" s="44"/>
      <c r="F161" s="44"/>
      <c r="G161" s="44"/>
    </row>
    <row r="162" spans="1:7" x14ac:dyDescent="0.2">
      <c r="A162" s="44"/>
      <c r="B162" s="44"/>
      <c r="C162" s="44"/>
      <c r="D162" s="44"/>
      <c r="E162" s="44"/>
      <c r="F162" s="44"/>
      <c r="G162" s="44"/>
    </row>
    <row r="163" spans="1:7" x14ac:dyDescent="0.2">
      <c r="A163" s="44"/>
      <c r="B163" s="44"/>
      <c r="C163" s="44"/>
      <c r="D163" s="44"/>
      <c r="E163" s="44"/>
      <c r="F163" s="44"/>
      <c r="G163" s="44"/>
    </row>
    <row r="164" spans="1:7" x14ac:dyDescent="0.2">
      <c r="A164" s="44"/>
      <c r="B164" s="44"/>
      <c r="C164" s="44"/>
      <c r="D164" s="44"/>
      <c r="E164" s="44"/>
      <c r="F164" s="44"/>
      <c r="G164" s="44"/>
    </row>
    <row r="165" spans="1:7" x14ac:dyDescent="0.2">
      <c r="A165" s="44"/>
      <c r="B165" s="44"/>
      <c r="C165" s="44"/>
      <c r="D165" s="44"/>
      <c r="E165" s="44"/>
      <c r="F165" s="44"/>
      <c r="G165" s="44"/>
    </row>
    <row r="166" spans="1:7" x14ac:dyDescent="0.2">
      <c r="A166" s="44"/>
      <c r="B166" s="44"/>
      <c r="C166" s="44"/>
      <c r="D166" s="44"/>
      <c r="E166" s="44"/>
      <c r="F166" s="44"/>
      <c r="G166" s="44"/>
    </row>
    <row r="167" spans="1:7" x14ac:dyDescent="0.2">
      <c r="A167" s="44"/>
      <c r="B167" s="44"/>
      <c r="C167" s="44"/>
      <c r="D167" s="44"/>
      <c r="E167" s="44"/>
      <c r="F167" s="44"/>
      <c r="G167" s="44"/>
    </row>
    <row r="168" spans="1:7" x14ac:dyDescent="0.2">
      <c r="A168" s="44"/>
      <c r="B168" s="44"/>
      <c r="C168" s="44"/>
      <c r="D168" s="44"/>
      <c r="E168" s="44"/>
      <c r="F168" s="44"/>
      <c r="G168" s="44"/>
    </row>
    <row r="169" spans="1:7" x14ac:dyDescent="0.2">
      <c r="A169" s="44"/>
      <c r="B169" s="44"/>
      <c r="C169" s="44"/>
      <c r="D169" s="44"/>
      <c r="E169" s="44"/>
      <c r="F169" s="44"/>
      <c r="G169" s="44"/>
    </row>
    <row r="170" spans="1:7" x14ac:dyDescent="0.2">
      <c r="A170" s="44"/>
      <c r="B170" s="44"/>
      <c r="C170" s="44"/>
      <c r="D170" s="44"/>
      <c r="E170" s="44"/>
      <c r="F170" s="44"/>
      <c r="G170" s="44"/>
    </row>
    <row r="171" spans="1:7" x14ac:dyDescent="0.2">
      <c r="A171" s="44"/>
      <c r="B171" s="44"/>
      <c r="C171" s="44"/>
      <c r="D171" s="44"/>
      <c r="E171" s="44"/>
      <c r="F171" s="44"/>
      <c r="G171" s="44"/>
    </row>
    <row r="172" spans="1:7" x14ac:dyDescent="0.2">
      <c r="A172" s="44"/>
      <c r="B172" s="44"/>
      <c r="C172" s="44"/>
      <c r="D172" s="44"/>
      <c r="E172" s="44"/>
      <c r="F172" s="44"/>
      <c r="G172" s="44"/>
    </row>
    <row r="173" spans="1:7" x14ac:dyDescent="0.2">
      <c r="A173" s="44"/>
      <c r="B173" s="44"/>
      <c r="C173" s="44"/>
      <c r="D173" s="44"/>
      <c r="E173" s="44"/>
      <c r="F173" s="44"/>
      <c r="G173" s="44"/>
    </row>
    <row r="174" spans="1:7" x14ac:dyDescent="0.2">
      <c r="A174" s="44"/>
      <c r="B174" s="44"/>
      <c r="C174" s="44"/>
      <c r="D174" s="44"/>
      <c r="E174" s="44"/>
      <c r="F174" s="44"/>
      <c r="G174" s="44"/>
    </row>
    <row r="175" spans="1:7" x14ac:dyDescent="0.2">
      <c r="A175" s="44"/>
      <c r="B175" s="44"/>
      <c r="C175" s="44"/>
      <c r="D175" s="44"/>
      <c r="E175" s="44"/>
      <c r="F175" s="44"/>
      <c r="G175" s="44"/>
    </row>
  </sheetData>
  <mergeCells count="18">
    <mergeCell ref="A2:G2"/>
    <mergeCell ref="A4:G4"/>
    <mergeCell ref="A5:G5"/>
    <mergeCell ref="A8:G8"/>
    <mergeCell ref="A11:G11"/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4/19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4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2" spans="1:7" x14ac:dyDescent="0.2">
      <c r="A2" s="113" t="s">
        <v>160</v>
      </c>
      <c r="B2" s="113"/>
      <c r="C2" s="113"/>
      <c r="D2" s="113"/>
      <c r="E2" s="113"/>
      <c r="F2" s="113"/>
      <c r="G2" s="113"/>
    </row>
    <row r="4" spans="1:7" s="9" customFormat="1" ht="26.25" customHeight="1" x14ac:dyDescent="0.2">
      <c r="A4" s="121" t="s">
        <v>138</v>
      </c>
      <c r="B4" s="82" t="s">
        <v>125</v>
      </c>
      <c r="C4" s="82" t="s">
        <v>126</v>
      </c>
      <c r="D4" s="82" t="s">
        <v>127</v>
      </c>
      <c r="E4" s="116" t="s">
        <v>171</v>
      </c>
      <c r="F4" s="117"/>
      <c r="G4" s="118"/>
    </row>
    <row r="5" spans="1:7" s="9" customFormat="1" ht="18" customHeight="1" x14ac:dyDescent="0.2">
      <c r="A5" s="122"/>
      <c r="B5" s="114" t="s">
        <v>172</v>
      </c>
      <c r="C5" s="115"/>
      <c r="D5" s="115"/>
      <c r="E5" s="34" t="s">
        <v>172</v>
      </c>
      <c r="F5" s="34" t="s">
        <v>185</v>
      </c>
      <c r="G5" s="119" t="s">
        <v>161</v>
      </c>
    </row>
    <row r="6" spans="1:7" s="9" customFormat="1" ht="17.25" customHeight="1" x14ac:dyDescent="0.2">
      <c r="A6" s="123"/>
      <c r="B6" s="114" t="s">
        <v>132</v>
      </c>
      <c r="C6" s="115"/>
      <c r="D6" s="115"/>
      <c r="E6" s="115"/>
      <c r="F6" s="115"/>
      <c r="G6" s="120"/>
    </row>
    <row r="7" spans="1:7" s="9" customFormat="1" ht="18.75" customHeight="1" x14ac:dyDescent="0.2">
      <c r="A7" s="36" t="s">
        <v>22</v>
      </c>
      <c r="B7" s="83">
        <v>149.41686200000001</v>
      </c>
      <c r="C7" s="83">
        <v>163.22950900000001</v>
      </c>
      <c r="D7" s="83">
        <v>183.979488</v>
      </c>
      <c r="E7" s="83">
        <v>1671.1869160000001</v>
      </c>
      <c r="F7" s="83">
        <v>1676.4634510000001</v>
      </c>
      <c r="G7" s="84">
        <f>IF(AND(F7&gt;0,E7&gt;0),(E7/F7%)-100,"x  ")</f>
        <v>-0.31474202416119113</v>
      </c>
    </row>
    <row r="8" spans="1:7" s="9" customFormat="1" ht="12" x14ac:dyDescent="0.2">
      <c r="A8" s="45" t="s">
        <v>23</v>
      </c>
    </row>
    <row r="9" spans="1:7" s="9" customFormat="1" ht="12" x14ac:dyDescent="0.2">
      <c r="A9" s="46" t="s">
        <v>24</v>
      </c>
      <c r="B9" s="83">
        <v>0.23863599999999999</v>
      </c>
      <c r="C9" s="83">
        <v>2.87E-2</v>
      </c>
      <c r="D9" s="83">
        <v>0.24504999999999999</v>
      </c>
      <c r="E9" s="83">
        <v>1.7916080000000001</v>
      </c>
      <c r="F9" s="83">
        <v>2.145661</v>
      </c>
      <c r="G9" s="84">
        <f>IF(AND(F9&gt;0,E9&gt;0),(E9/F9%)-100,"x  ")</f>
        <v>-16.500882478639454</v>
      </c>
    </row>
    <row r="10" spans="1:7" s="9" customFormat="1" ht="12" x14ac:dyDescent="0.2">
      <c r="A10" s="46" t="s">
        <v>25</v>
      </c>
      <c r="B10" s="83">
        <v>16.309971999999998</v>
      </c>
      <c r="C10" s="83">
        <v>22.828976000000001</v>
      </c>
      <c r="D10" s="83">
        <v>16.536669</v>
      </c>
      <c r="E10" s="83">
        <v>209.06365199999999</v>
      </c>
      <c r="F10" s="83">
        <v>214.87286499999999</v>
      </c>
      <c r="G10" s="84">
        <f>IF(AND(F10&gt;0,E10&gt;0),(E10/F10%)-100,"x  ")</f>
        <v>-2.7035582180188271</v>
      </c>
    </row>
    <row r="11" spans="1:7" s="9" customFormat="1" ht="12" x14ac:dyDescent="0.2">
      <c r="A11" s="46" t="s">
        <v>26</v>
      </c>
      <c r="B11" s="83">
        <v>122.55372800000001</v>
      </c>
      <c r="C11" s="83">
        <v>134.84090599999999</v>
      </c>
      <c r="D11" s="83">
        <v>159.375349</v>
      </c>
      <c r="E11" s="83">
        <v>1352.786486</v>
      </c>
      <c r="F11" s="83">
        <v>1332.8727080000001</v>
      </c>
      <c r="G11" s="84">
        <f>IF(AND(F11&gt;0,E11&gt;0),(E11/F11%)-100,"x  ")</f>
        <v>1.4940494977859515</v>
      </c>
    </row>
    <row r="12" spans="1:7" s="9" customFormat="1" ht="12" x14ac:dyDescent="0.2">
      <c r="A12" s="38" t="s">
        <v>29</v>
      </c>
    </row>
    <row r="13" spans="1:7" s="9" customFormat="1" ht="12" x14ac:dyDescent="0.2">
      <c r="A13" s="38" t="s">
        <v>30</v>
      </c>
      <c r="B13" s="83">
        <v>12.665759</v>
      </c>
      <c r="C13" s="83">
        <v>18.666986000000001</v>
      </c>
      <c r="D13" s="83">
        <v>13.861685</v>
      </c>
      <c r="E13" s="83">
        <v>98.52758</v>
      </c>
      <c r="F13" s="83">
        <v>148.89759100000001</v>
      </c>
      <c r="G13" s="84">
        <f>IF(AND(F13&gt;0,E13&gt;0),(E13/F13%)-100,"x  ")</f>
        <v>-33.828627220705002</v>
      </c>
    </row>
    <row r="14" spans="1:7" s="9" customFormat="1" ht="12" x14ac:dyDescent="0.2">
      <c r="A14" s="47" t="s">
        <v>28</v>
      </c>
      <c r="B14" s="83">
        <v>37.258301000000003</v>
      </c>
      <c r="C14" s="83">
        <v>38.147902999999999</v>
      </c>
      <c r="D14" s="83">
        <v>75.947070999999994</v>
      </c>
      <c r="E14" s="83">
        <v>435.28652099999999</v>
      </c>
      <c r="F14" s="83">
        <v>388.200447</v>
      </c>
      <c r="G14" s="84">
        <f>IF(AND(F14&gt;0,E14&gt;0),(E14/F14%)-100,"x  ")</f>
        <v>12.129319882004154</v>
      </c>
    </row>
    <row r="15" spans="1:7" s="9" customFormat="1" ht="12" x14ac:dyDescent="0.2">
      <c r="A15" s="48" t="s">
        <v>27</v>
      </c>
      <c r="B15" s="83">
        <v>10.314526000000001</v>
      </c>
      <c r="C15" s="83">
        <v>5.5309270000000001</v>
      </c>
      <c r="D15" s="83">
        <v>7.8224200000000002</v>
      </c>
      <c r="E15" s="83">
        <v>107.54517</v>
      </c>
      <c r="F15" s="83">
        <v>126.57221699999999</v>
      </c>
      <c r="G15" s="84">
        <f>IF(AND(F15&gt;0,E15&gt;0),(E15/F15%)-100,"x  ")</f>
        <v>-15.03256200371365</v>
      </c>
    </row>
    <row r="16" spans="1:7" s="9" customFormat="1" ht="12" x14ac:dyDescent="0.2">
      <c r="A16" s="39"/>
    </row>
    <row r="17" spans="1:7" s="9" customFormat="1" ht="12" x14ac:dyDescent="0.2">
      <c r="A17" s="36" t="s">
        <v>31</v>
      </c>
      <c r="B17" s="83">
        <v>4810.00738</v>
      </c>
      <c r="C17" s="83">
        <v>4465.8201399999998</v>
      </c>
      <c r="D17" s="83">
        <v>6182.3760359999997</v>
      </c>
      <c r="E17" s="83">
        <v>50837.269977999997</v>
      </c>
      <c r="F17" s="83">
        <v>50444.633559000002</v>
      </c>
      <c r="G17" s="84">
        <f>IF(AND(F17&gt;0,E17&gt;0),(E17/F17%)-100,"x  ")</f>
        <v>0.77835121656849537</v>
      </c>
    </row>
    <row r="18" spans="1:7" s="9" customFormat="1" ht="12" x14ac:dyDescent="0.2">
      <c r="A18" s="49" t="s">
        <v>23</v>
      </c>
    </row>
    <row r="19" spans="1:7" s="9" customFormat="1" ht="12" x14ac:dyDescent="0.2">
      <c r="A19" s="48" t="s">
        <v>32</v>
      </c>
      <c r="B19" s="83">
        <v>16.421444999999999</v>
      </c>
      <c r="C19" s="83">
        <v>20.775452000000001</v>
      </c>
      <c r="D19" s="83">
        <v>21.481235000000002</v>
      </c>
      <c r="E19" s="83">
        <v>179.60872599999999</v>
      </c>
      <c r="F19" s="83">
        <v>127.661931</v>
      </c>
      <c r="G19" s="84">
        <f>IF(AND(F19&gt;0,E19&gt;0),(E19/F19%)-100,"x  ")</f>
        <v>40.690904949573394</v>
      </c>
    </row>
    <row r="20" spans="1:7" s="9" customFormat="1" ht="12" x14ac:dyDescent="0.2">
      <c r="A20" s="48" t="s">
        <v>33</v>
      </c>
      <c r="B20" s="83">
        <v>609.26059399999997</v>
      </c>
      <c r="C20" s="83">
        <v>549.49561500000004</v>
      </c>
      <c r="D20" s="83">
        <v>502.02477299999998</v>
      </c>
      <c r="E20" s="83">
        <v>7418.8676990000004</v>
      </c>
      <c r="F20" s="83">
        <v>7250.1991889999999</v>
      </c>
      <c r="G20" s="84">
        <f>IF(AND(F20&gt;0,E20&gt;0),(E20/F20%)-100,"x  ")</f>
        <v>2.3263982906277079</v>
      </c>
    </row>
    <row r="21" spans="1:7" s="9" customFormat="1" ht="12" x14ac:dyDescent="0.2">
      <c r="A21" s="38" t="s">
        <v>34</v>
      </c>
    </row>
    <row r="22" spans="1:7" s="9" customFormat="1" ht="12" x14ac:dyDescent="0.2">
      <c r="A22" s="38" t="s">
        <v>35</v>
      </c>
      <c r="B22" s="83">
        <v>1.5942639999999999</v>
      </c>
      <c r="C22" s="83">
        <v>1.964016</v>
      </c>
      <c r="D22" s="83">
        <v>1.958021</v>
      </c>
      <c r="E22" s="83">
        <v>29.958838</v>
      </c>
      <c r="F22" s="83">
        <v>50.051366000000002</v>
      </c>
      <c r="G22" s="84">
        <f>IF(AND(F22&gt;0,E22&gt;0),(E22/F22%)-100,"x  ")</f>
        <v>-40.143815455506243</v>
      </c>
    </row>
    <row r="23" spans="1:7" s="9" customFormat="1" ht="12" x14ac:dyDescent="0.2">
      <c r="A23" s="38" t="s">
        <v>36</v>
      </c>
      <c r="B23" s="83">
        <v>35.974870000000003</v>
      </c>
      <c r="C23" s="83">
        <v>23.709916</v>
      </c>
      <c r="D23" s="83">
        <v>41.029907999999999</v>
      </c>
      <c r="E23" s="83">
        <v>508.62140299999999</v>
      </c>
      <c r="F23" s="83">
        <v>422.14702799999998</v>
      </c>
      <c r="G23" s="84">
        <f>IF(AND(F23&gt;0,E23&gt;0),(E23/F23%)-100,"x  ")</f>
        <v>20.484421129218504</v>
      </c>
    </row>
    <row r="24" spans="1:7" s="9" customFormat="1" ht="12" x14ac:dyDescent="0.2">
      <c r="A24" s="38" t="s">
        <v>38</v>
      </c>
      <c r="B24" s="83">
        <v>21.552710999999999</v>
      </c>
      <c r="C24" s="83">
        <v>20.467314999999999</v>
      </c>
      <c r="D24" s="83">
        <v>14.425098999999999</v>
      </c>
      <c r="E24" s="83">
        <v>233.03671</v>
      </c>
      <c r="F24" s="83">
        <v>250.36002999999999</v>
      </c>
      <c r="G24" s="84">
        <f>IF(AND(F24&gt;0,E24&gt;0),(E24/F24%)-100,"x  ")</f>
        <v>-6.9193632865437849</v>
      </c>
    </row>
    <row r="25" spans="1:7" s="9" customFormat="1" ht="12" x14ac:dyDescent="0.2">
      <c r="A25" s="38" t="s">
        <v>37</v>
      </c>
      <c r="B25" s="83">
        <v>297.90511199999997</v>
      </c>
      <c r="C25" s="83">
        <v>264.82532900000001</v>
      </c>
      <c r="D25" s="83">
        <v>253.05819</v>
      </c>
      <c r="E25" s="83">
        <v>3336.346235</v>
      </c>
      <c r="F25" s="83">
        <v>3889.3781939999999</v>
      </c>
      <c r="G25" s="84">
        <f>IF(AND(F25&gt;0,E25&gt;0),(E25/F25%)-100,"x  ")</f>
        <v>-14.219032745469235</v>
      </c>
    </row>
    <row r="26" spans="1:7" s="9" customFormat="1" ht="12" x14ac:dyDescent="0.2">
      <c r="A26" s="49" t="s">
        <v>39</v>
      </c>
      <c r="B26" s="83">
        <v>4184.3253409999998</v>
      </c>
      <c r="C26" s="83">
        <v>3895.5490730000001</v>
      </c>
      <c r="D26" s="83">
        <v>5658.8700280000003</v>
      </c>
      <c r="E26" s="83">
        <v>43238.793553000003</v>
      </c>
      <c r="F26" s="83">
        <v>43066.772439</v>
      </c>
      <c r="G26" s="84">
        <f>IF(AND(F26&gt;0,E26&gt;0),(E26/F26%)-100,"x  ")</f>
        <v>0.39942885026654551</v>
      </c>
    </row>
    <row r="27" spans="1:7" s="9" customFormat="1" ht="12" x14ac:dyDescent="0.2">
      <c r="A27" s="40" t="s">
        <v>23</v>
      </c>
    </row>
    <row r="28" spans="1:7" s="9" customFormat="1" ht="12" x14ac:dyDescent="0.2">
      <c r="A28" s="38" t="s">
        <v>40</v>
      </c>
      <c r="B28" s="83">
        <v>192.060396</v>
      </c>
      <c r="C28" s="83">
        <v>154.19258500000001</v>
      </c>
      <c r="D28" s="83">
        <v>190.62132</v>
      </c>
      <c r="E28" s="83">
        <v>2312.937324</v>
      </c>
      <c r="F28" s="83">
        <v>2513.6920719999998</v>
      </c>
      <c r="G28" s="84">
        <f>IF(AND(F28&gt;0,E28&gt;0),(E28/F28%)-100,"x  ")</f>
        <v>-7.9864495033503005</v>
      </c>
    </row>
    <row r="29" spans="1:7" s="9" customFormat="1" ht="12" x14ac:dyDescent="0.2">
      <c r="A29" s="50" t="s">
        <v>34</v>
      </c>
    </row>
    <row r="30" spans="1:7" s="9" customFormat="1" ht="12" x14ac:dyDescent="0.2">
      <c r="A30" s="51" t="s">
        <v>41</v>
      </c>
      <c r="B30" s="83">
        <v>19.391131999999999</v>
      </c>
      <c r="C30" s="83">
        <v>20.410333999999999</v>
      </c>
      <c r="D30" s="83">
        <v>14.601689</v>
      </c>
      <c r="E30" s="83">
        <v>276.44941899999998</v>
      </c>
      <c r="F30" s="83">
        <v>288.96253100000001</v>
      </c>
      <c r="G30" s="84">
        <f>IF(AND(F30&gt;0,E30&gt;0),(E30/F30%)-100,"x  ")</f>
        <v>-4.3303579729511767</v>
      </c>
    </row>
    <row r="31" spans="1:7" s="9" customFormat="1" ht="12" x14ac:dyDescent="0.2">
      <c r="A31" s="51" t="s">
        <v>43</v>
      </c>
      <c r="B31" s="83">
        <v>39.537323999999998</v>
      </c>
      <c r="C31" s="83">
        <v>39.246029</v>
      </c>
      <c r="D31" s="83">
        <v>39.009875999999998</v>
      </c>
      <c r="E31" s="83">
        <v>510.06433900000002</v>
      </c>
      <c r="F31" s="83">
        <v>536.478027</v>
      </c>
      <c r="G31" s="84">
        <f>IF(AND(F31&gt;0,E31&gt;0),(E31/F31%)-100,"x  ")</f>
        <v>-4.9235358524758368</v>
      </c>
    </row>
    <row r="32" spans="1:7" s="9" customFormat="1" ht="12" x14ac:dyDescent="0.2">
      <c r="A32" s="51" t="s">
        <v>42</v>
      </c>
      <c r="B32" s="83">
        <v>64.552414999999996</v>
      </c>
      <c r="C32" s="83">
        <v>19.508721000000001</v>
      </c>
      <c r="D32" s="83">
        <v>73.111080000000001</v>
      </c>
      <c r="E32" s="83">
        <v>618.07188199999996</v>
      </c>
      <c r="F32" s="83">
        <v>674.71134400000005</v>
      </c>
      <c r="G32" s="84">
        <f>IF(AND(F32&gt;0,E32&gt;0),(E32/F32%)-100,"x  ")</f>
        <v>-8.3946212708112</v>
      </c>
    </row>
    <row r="33" spans="1:7" s="9" customFormat="1" ht="12" x14ac:dyDescent="0.2">
      <c r="A33" s="40" t="s">
        <v>44</v>
      </c>
      <c r="B33" s="83">
        <v>3992.2649449999999</v>
      </c>
      <c r="C33" s="83">
        <v>3741.3564879999999</v>
      </c>
      <c r="D33" s="83">
        <v>5468.2487080000001</v>
      </c>
      <c r="E33" s="83">
        <v>40925.856228999997</v>
      </c>
      <c r="F33" s="83">
        <v>40553.080367000002</v>
      </c>
      <c r="G33" s="84">
        <f>IF(AND(F33&gt;0,E33&gt;0),(E33/F33%)-100,"x  ")</f>
        <v>0.91922946081142243</v>
      </c>
    </row>
    <row r="34" spans="1:7" s="9" customFormat="1" ht="12" customHeight="1" x14ac:dyDescent="0.2">
      <c r="A34" s="50" t="s">
        <v>34</v>
      </c>
    </row>
    <row r="35" spans="1:7" s="9" customFormat="1" ht="12" x14ac:dyDescent="0.2">
      <c r="A35" s="51" t="s">
        <v>45</v>
      </c>
      <c r="B35" s="83">
        <v>16.37266</v>
      </c>
      <c r="C35" s="83">
        <v>15.827830000000001</v>
      </c>
      <c r="D35" s="83">
        <v>14.916864</v>
      </c>
      <c r="E35" s="83">
        <v>154.45435499999999</v>
      </c>
      <c r="F35" s="83">
        <v>164.489971</v>
      </c>
      <c r="G35" s="84">
        <f>IF(AND(F35&gt;0,E35&gt;0),(E35/F35%)-100,"x  ")</f>
        <v>-6.1010503795395579</v>
      </c>
    </row>
    <row r="36" spans="1:7" s="9" customFormat="1" ht="12" x14ac:dyDescent="0.2">
      <c r="A36" s="51" t="s">
        <v>46</v>
      </c>
      <c r="B36" s="83">
        <v>13.801216</v>
      </c>
      <c r="C36" s="83">
        <v>12.623417999999999</v>
      </c>
      <c r="D36" s="83">
        <v>10.448123000000001</v>
      </c>
      <c r="E36" s="83">
        <v>164.97320400000001</v>
      </c>
      <c r="F36" s="83">
        <v>177.33070599999999</v>
      </c>
      <c r="G36" s="84">
        <f>IF(AND(F36&gt;0,E36&gt;0),(E36/F36%)-100,"x  ")</f>
        <v>-6.9686194110116304</v>
      </c>
    </row>
    <row r="37" spans="1:7" s="9" customFormat="1" ht="12" x14ac:dyDescent="0.2">
      <c r="A37" s="51" t="s">
        <v>47</v>
      </c>
      <c r="B37" s="83">
        <v>20.36271</v>
      </c>
      <c r="C37" s="83">
        <v>19.126118000000002</v>
      </c>
      <c r="D37" s="83">
        <v>14.181787</v>
      </c>
      <c r="E37" s="83">
        <v>230.19762399999999</v>
      </c>
      <c r="F37" s="83">
        <v>271.309347</v>
      </c>
      <c r="G37" s="84">
        <f>IF(AND(F37&gt;0,E37&gt;0),(E37/F37%)-100,"x  ")</f>
        <v>-15.153080221744077</v>
      </c>
    </row>
    <row r="38" spans="1:7" s="9" customFormat="1" ht="12" x14ac:dyDescent="0.2">
      <c r="A38" s="51" t="s">
        <v>48</v>
      </c>
      <c r="B38" s="83">
        <v>202.31159400000001</v>
      </c>
      <c r="C38" s="83">
        <v>213.728633</v>
      </c>
      <c r="D38" s="83">
        <v>241.940639</v>
      </c>
      <c r="E38" s="83">
        <v>2408.7755080000002</v>
      </c>
      <c r="F38" s="83">
        <v>2685.8293090000002</v>
      </c>
      <c r="G38" s="84">
        <f>IF(AND(F38&gt;0,E38&gt;0),(E38/F38%)-100,"x  ")</f>
        <v>-10.3153912302474</v>
      </c>
    </row>
    <row r="39" spans="1:7" s="9" customFormat="1" ht="12" x14ac:dyDescent="0.2">
      <c r="A39" s="51" t="s">
        <v>49</v>
      </c>
      <c r="B39" s="83">
        <v>67.863438000000002</v>
      </c>
      <c r="C39" s="83">
        <v>62.704591000000001</v>
      </c>
      <c r="D39" s="83">
        <v>66.605756999999997</v>
      </c>
      <c r="E39" s="83">
        <v>676.21847600000001</v>
      </c>
      <c r="F39" s="83">
        <v>814.93312600000002</v>
      </c>
      <c r="G39" s="84">
        <f>IF(AND(F39&gt;0,E39&gt;0),(E39/F39%)-100,"x  ")</f>
        <v>-17.02159914407504</v>
      </c>
    </row>
    <row r="40" spans="1:7" s="9" customFormat="1" ht="12" x14ac:dyDescent="0.2">
      <c r="A40" s="51" t="s">
        <v>50</v>
      </c>
    </row>
    <row r="41" spans="1:7" s="9" customFormat="1" ht="12" x14ac:dyDescent="0.2">
      <c r="A41" s="51" t="s">
        <v>51</v>
      </c>
      <c r="B41" s="83">
        <v>30.293337000000001</v>
      </c>
      <c r="C41" s="83">
        <v>32.752848999999998</v>
      </c>
      <c r="D41" s="83">
        <v>35.145617000000001</v>
      </c>
      <c r="E41" s="83">
        <v>368.786856</v>
      </c>
      <c r="F41" s="83">
        <v>712.58216600000003</v>
      </c>
      <c r="G41" s="84">
        <f t="shared" ref="G41:G46" si="0">IF(AND(F41&gt;0,E41&gt;0),(E41/F41%)-100,"x  ")</f>
        <v>-48.246409523529955</v>
      </c>
    </row>
    <row r="42" spans="1:7" s="9" customFormat="1" ht="12" x14ac:dyDescent="0.2">
      <c r="A42" s="51" t="s">
        <v>52</v>
      </c>
      <c r="B42" s="83">
        <v>37.278759999999998</v>
      </c>
      <c r="C42" s="83">
        <v>37.688167999999997</v>
      </c>
      <c r="D42" s="83">
        <v>29.364186</v>
      </c>
      <c r="E42" s="83">
        <v>413.76224100000002</v>
      </c>
      <c r="F42" s="83">
        <v>534.304348</v>
      </c>
      <c r="G42" s="84">
        <f t="shared" si="0"/>
        <v>-22.560570104138478</v>
      </c>
    </row>
    <row r="43" spans="1:7" s="9" customFormat="1" ht="12" x14ac:dyDescent="0.2">
      <c r="A43" s="51" t="s">
        <v>53</v>
      </c>
      <c r="B43" s="83">
        <v>22.360199000000001</v>
      </c>
      <c r="C43" s="83">
        <v>21.062044</v>
      </c>
      <c r="D43" s="83">
        <v>15.591709</v>
      </c>
      <c r="E43" s="83">
        <v>234.00271900000001</v>
      </c>
      <c r="F43" s="83">
        <v>243.74901</v>
      </c>
      <c r="G43" s="84">
        <f t="shared" si="0"/>
        <v>-3.9984945990139522</v>
      </c>
    </row>
    <row r="44" spans="1:7" s="9" customFormat="1" ht="12" x14ac:dyDescent="0.2">
      <c r="A44" s="51" t="s">
        <v>54</v>
      </c>
      <c r="B44" s="83">
        <v>40.660778000000001</v>
      </c>
      <c r="C44" s="83">
        <v>10.024158999999999</v>
      </c>
      <c r="D44" s="83">
        <v>25.168104</v>
      </c>
      <c r="E44" s="83">
        <v>370.678586</v>
      </c>
      <c r="F44" s="83">
        <v>668.61769800000002</v>
      </c>
      <c r="G44" s="84">
        <f t="shared" si="0"/>
        <v>-44.560458523788583</v>
      </c>
    </row>
    <row r="45" spans="1:7" s="9" customFormat="1" ht="12" x14ac:dyDescent="0.2">
      <c r="A45" s="51" t="s">
        <v>55</v>
      </c>
      <c r="B45" s="83">
        <v>3075.148737</v>
      </c>
      <c r="C45" s="83">
        <v>2884.4893269999998</v>
      </c>
      <c r="D45" s="83">
        <v>4615.5761819999998</v>
      </c>
      <c r="E45" s="83">
        <v>31138.356399</v>
      </c>
      <c r="F45" s="83">
        <v>29338.098021999998</v>
      </c>
      <c r="G45" s="84">
        <f t="shared" si="0"/>
        <v>6.1362477405659632</v>
      </c>
    </row>
    <row r="46" spans="1:7" s="9" customFormat="1" ht="12" x14ac:dyDescent="0.2">
      <c r="A46" s="51" t="s">
        <v>56</v>
      </c>
      <c r="B46" s="83">
        <v>91.943855999999997</v>
      </c>
      <c r="C46" s="83">
        <v>91.742913000000001</v>
      </c>
      <c r="D46" s="83">
        <v>69.927237000000005</v>
      </c>
      <c r="E46" s="83">
        <v>1160.589438</v>
      </c>
      <c r="F46" s="83">
        <v>1262.0612249999999</v>
      </c>
      <c r="G46" s="84">
        <f t="shared" si="0"/>
        <v>-8.0401635823967155</v>
      </c>
    </row>
    <row r="47" spans="1:7" s="9" customFormat="1" ht="12" x14ac:dyDescent="0.2">
      <c r="A47" s="37"/>
    </row>
    <row r="48" spans="1:7" s="9" customFormat="1" ht="12" x14ac:dyDescent="0.2">
      <c r="A48" s="41" t="s">
        <v>166</v>
      </c>
      <c r="B48" s="83">
        <v>74.021159999999995</v>
      </c>
      <c r="C48" s="83">
        <v>70.230953999999997</v>
      </c>
      <c r="D48" s="83">
        <v>57.721708999999997</v>
      </c>
      <c r="E48" s="83">
        <v>821.01294900000005</v>
      </c>
      <c r="F48" s="83">
        <v>348.52411699999999</v>
      </c>
      <c r="G48" s="84">
        <f>IF(AND(F48&gt;0,E48&gt;0),(E48/F48%)-100,"x  ")</f>
        <v>135.5684754521593</v>
      </c>
    </row>
    <row r="49" spans="1:7" x14ac:dyDescent="0.2">
      <c r="A49" s="39"/>
      <c r="B49" s="9"/>
      <c r="C49" s="9"/>
      <c r="D49" s="9"/>
      <c r="E49" s="9"/>
      <c r="F49" s="9"/>
      <c r="G49" s="9"/>
    </row>
    <row r="50" spans="1:7" x14ac:dyDescent="0.2">
      <c r="A50" s="42" t="s">
        <v>57</v>
      </c>
      <c r="B50" s="85">
        <v>5033.4454020000003</v>
      </c>
      <c r="C50" s="86">
        <v>4699.2806030000002</v>
      </c>
      <c r="D50" s="86">
        <v>6424.077233</v>
      </c>
      <c r="E50" s="86">
        <v>53329.469842999999</v>
      </c>
      <c r="F50" s="86">
        <v>52469.621126999999</v>
      </c>
      <c r="G50" s="87">
        <f>IF(AND(F50&gt;0,E50&gt;0),(E50/F50%)-100,"x  ")</f>
        <v>1.638755336004408</v>
      </c>
    </row>
    <row r="51" spans="1:7" ht="12" customHeight="1" x14ac:dyDescent="0.2"/>
    <row r="52" spans="1:7" x14ac:dyDescent="0.2">
      <c r="A52" s="33" t="s">
        <v>159</v>
      </c>
    </row>
    <row r="53" spans="1:7" x14ac:dyDescent="0.2">
      <c r="A53" s="32" t="s">
        <v>136</v>
      </c>
      <c r="B53" s="32"/>
      <c r="C53" s="32"/>
      <c r="D53" s="32"/>
      <c r="E53" s="32"/>
      <c r="F53" s="32"/>
      <c r="G53" s="32"/>
    </row>
    <row r="54" spans="1:7" x14ac:dyDescent="0.2">
      <c r="A54" s="112" t="s">
        <v>137</v>
      </c>
      <c r="B54" s="112"/>
      <c r="C54" s="112"/>
      <c r="D54" s="112"/>
      <c r="E54" s="112"/>
      <c r="F54" s="112"/>
      <c r="G54" s="112"/>
    </row>
  </sheetData>
  <mergeCells count="7">
    <mergeCell ref="A54:G54"/>
    <mergeCell ref="A2:G2"/>
    <mergeCell ref="B5:D5"/>
    <mergeCell ref="B6:F6"/>
    <mergeCell ref="E4:G4"/>
    <mergeCell ref="G5:G6"/>
    <mergeCell ref="A4:A6"/>
  </mergeCells>
  <conditionalFormatting sqref="A7:G5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4/19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2" spans="1:7" x14ac:dyDescent="0.2">
      <c r="A2" s="124" t="s">
        <v>163</v>
      </c>
      <c r="B2" s="125"/>
      <c r="C2" s="125"/>
      <c r="D2" s="125"/>
      <c r="E2" s="125"/>
      <c r="F2" s="125"/>
      <c r="G2" s="125"/>
    </row>
    <row r="3" spans="1:7" ht="9.75" customHeight="1" x14ac:dyDescent="0.2">
      <c r="A3" s="52"/>
      <c r="B3" s="53"/>
      <c r="C3" s="53"/>
      <c r="D3" s="53"/>
      <c r="E3" s="53"/>
      <c r="F3" s="53"/>
      <c r="G3" s="53"/>
    </row>
    <row r="4" spans="1:7" x14ac:dyDescent="0.2">
      <c r="A4" s="127" t="s">
        <v>58</v>
      </c>
      <c r="B4" s="88" t="s">
        <v>125</v>
      </c>
      <c r="C4" s="88" t="s">
        <v>126</v>
      </c>
      <c r="D4" s="88" t="s">
        <v>127</v>
      </c>
      <c r="E4" s="131" t="s">
        <v>171</v>
      </c>
      <c r="F4" s="131"/>
      <c r="G4" s="132"/>
    </row>
    <row r="5" spans="1:7" ht="24" customHeight="1" x14ac:dyDescent="0.2">
      <c r="A5" s="128"/>
      <c r="B5" s="126" t="s">
        <v>173</v>
      </c>
      <c r="C5" s="115"/>
      <c r="D5" s="115"/>
      <c r="E5" s="89" t="s">
        <v>173</v>
      </c>
      <c r="F5" s="89" t="s">
        <v>186</v>
      </c>
      <c r="G5" s="133" t="s">
        <v>158</v>
      </c>
    </row>
    <row r="6" spans="1:7" ht="17.25" customHeight="1" x14ac:dyDescent="0.2">
      <c r="A6" s="129"/>
      <c r="B6" s="115" t="s">
        <v>132</v>
      </c>
      <c r="C6" s="130"/>
      <c r="D6" s="130"/>
      <c r="E6" s="130"/>
      <c r="F6" s="130"/>
      <c r="G6" s="134"/>
    </row>
    <row r="7" spans="1:7" x14ac:dyDescent="0.2">
      <c r="A7" s="35"/>
      <c r="B7" s="9"/>
      <c r="C7" s="9"/>
      <c r="D7" s="9"/>
      <c r="E7" s="9"/>
      <c r="F7" s="9"/>
      <c r="G7" s="9"/>
    </row>
    <row r="8" spans="1:7" ht="12.75" customHeight="1" x14ac:dyDescent="0.2">
      <c r="A8" s="60" t="s">
        <v>59</v>
      </c>
      <c r="B8" s="83">
        <v>2768.8367589999998</v>
      </c>
      <c r="C8" s="83">
        <v>2625.191433</v>
      </c>
      <c r="D8" s="83">
        <v>2290.288227</v>
      </c>
      <c r="E8" s="83">
        <v>29376.253314000001</v>
      </c>
      <c r="F8" s="83">
        <v>29745.168467</v>
      </c>
      <c r="G8" s="84">
        <f>IF(AND(F8&gt;0,E8&gt;0),(E8/F8%)-100,"x  ")</f>
        <v>-1.2402523569812161</v>
      </c>
    </row>
    <row r="9" spans="1:7" ht="12.75" customHeight="1" x14ac:dyDescent="0.2">
      <c r="A9" s="64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64" t="s">
        <v>60</v>
      </c>
      <c r="B10" s="83">
        <v>2403.2962940000002</v>
      </c>
      <c r="C10" s="83">
        <v>2318.8709509999999</v>
      </c>
      <c r="D10" s="83">
        <v>1695.9987229999999</v>
      </c>
      <c r="E10" s="83">
        <v>25424.242601000002</v>
      </c>
      <c r="F10" s="83">
        <v>26902.469622000001</v>
      </c>
      <c r="G10" s="84">
        <f>IF(AND(F10&gt;0,E10&gt;0),(E10/F10%)-100,"x  ")</f>
        <v>-5.4947632755289959</v>
      </c>
    </row>
    <row r="11" spans="1:7" ht="12.75" customHeight="1" x14ac:dyDescent="0.2">
      <c r="A11" s="57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7" t="s">
        <v>61</v>
      </c>
      <c r="B12" s="83">
        <f>SUM(B14:B31)</f>
        <v>1512.8531</v>
      </c>
      <c r="C12" s="83">
        <f>SUM(C14:C31)</f>
        <v>1624.1607480000002</v>
      </c>
      <c r="D12" s="83">
        <f>SUM(D14:D31)</f>
        <v>891.24141199999997</v>
      </c>
      <c r="E12" s="83">
        <f>SUM(E14:E31)</f>
        <v>16691.436080000007</v>
      </c>
      <c r="F12" s="83">
        <f>SUM(F14:F31)</f>
        <v>16486.974559000002</v>
      </c>
      <c r="G12" s="84">
        <f>IF(AND(F12&gt;0,E12&gt;0),(E12/F12%)-100,"x  ")</f>
        <v>1.2401397252620399</v>
      </c>
    </row>
    <row r="13" spans="1:7" ht="12.75" customHeight="1" x14ac:dyDescent="0.2">
      <c r="A13" s="65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66" t="s">
        <v>62</v>
      </c>
      <c r="B14" s="83">
        <v>937.701908</v>
      </c>
      <c r="C14" s="83">
        <v>855.08308899999997</v>
      </c>
      <c r="D14" s="83">
        <v>274.14942600000001</v>
      </c>
      <c r="E14" s="83">
        <v>8889.2187250000006</v>
      </c>
      <c r="F14" s="83">
        <v>8490.8288090000005</v>
      </c>
      <c r="G14" s="84">
        <f t="shared" ref="G14:G32" si="0">IF(AND(F14&gt;0,E14&gt;0),(E14/F14%)-100,"x  ")</f>
        <v>4.6920026885681665</v>
      </c>
    </row>
    <row r="15" spans="1:7" ht="12.75" customHeight="1" x14ac:dyDescent="0.2">
      <c r="A15" s="66" t="s">
        <v>63</v>
      </c>
      <c r="B15" s="83">
        <v>76.230641000000006</v>
      </c>
      <c r="C15" s="83">
        <v>77.087715000000003</v>
      </c>
      <c r="D15" s="83">
        <v>75.970551999999998</v>
      </c>
      <c r="E15" s="83">
        <v>1016.244219</v>
      </c>
      <c r="F15" s="83">
        <v>906.21171900000002</v>
      </c>
      <c r="G15" s="84">
        <f t="shared" si="0"/>
        <v>12.14203013413028</v>
      </c>
    </row>
    <row r="16" spans="1:7" ht="12.75" customHeight="1" x14ac:dyDescent="0.2">
      <c r="A16" s="66" t="s">
        <v>64</v>
      </c>
      <c r="B16" s="83">
        <v>5.811426</v>
      </c>
      <c r="C16" s="83">
        <v>6.4574920000000002</v>
      </c>
      <c r="D16" s="83">
        <v>5.3079499999999999</v>
      </c>
      <c r="E16" s="83">
        <v>66.869489000000002</v>
      </c>
      <c r="F16" s="83">
        <v>128.54497799999999</v>
      </c>
      <c r="G16" s="84">
        <f t="shared" si="0"/>
        <v>-47.979695480596675</v>
      </c>
    </row>
    <row r="17" spans="1:7" ht="12.75" customHeight="1" x14ac:dyDescent="0.2">
      <c r="A17" s="66" t="s">
        <v>65</v>
      </c>
      <c r="B17" s="83">
        <v>113.26085500000001</v>
      </c>
      <c r="C17" s="83">
        <v>184.65198799999999</v>
      </c>
      <c r="D17" s="83">
        <v>170.37206599999999</v>
      </c>
      <c r="E17" s="83">
        <v>1628.452182</v>
      </c>
      <c r="F17" s="83">
        <v>2139.0715489999998</v>
      </c>
      <c r="G17" s="84">
        <f t="shared" si="0"/>
        <v>-23.871074683720167</v>
      </c>
    </row>
    <row r="18" spans="1:7" ht="12.75" customHeight="1" x14ac:dyDescent="0.2">
      <c r="A18" s="66" t="s">
        <v>66</v>
      </c>
      <c r="B18" s="83">
        <v>80.579594</v>
      </c>
      <c r="C18" s="83">
        <v>76.826856000000006</v>
      </c>
      <c r="D18" s="83">
        <v>133.668746</v>
      </c>
      <c r="E18" s="83">
        <v>955.21897000000001</v>
      </c>
      <c r="F18" s="83">
        <v>1221.409954</v>
      </c>
      <c r="G18" s="84">
        <f t="shared" si="0"/>
        <v>-21.793746082406656</v>
      </c>
    </row>
    <row r="19" spans="1:7" ht="12.75" customHeight="1" x14ac:dyDescent="0.2">
      <c r="A19" s="66" t="s">
        <v>67</v>
      </c>
      <c r="B19" s="83">
        <v>81.979495999999997</v>
      </c>
      <c r="C19" s="83">
        <v>10.528146</v>
      </c>
      <c r="D19" s="83">
        <v>11.300169</v>
      </c>
      <c r="E19" s="83">
        <v>323.63984099999999</v>
      </c>
      <c r="F19" s="83">
        <v>301.98046199999999</v>
      </c>
      <c r="G19" s="84">
        <f t="shared" si="0"/>
        <v>7.1724438251902569</v>
      </c>
    </row>
    <row r="20" spans="1:7" ht="12.75" customHeight="1" x14ac:dyDescent="0.2">
      <c r="A20" s="66" t="s">
        <v>68</v>
      </c>
      <c r="B20" s="83">
        <v>9.6231679999999997</v>
      </c>
      <c r="C20" s="83">
        <v>222.58836099999999</v>
      </c>
      <c r="D20" s="83">
        <v>8.560708</v>
      </c>
      <c r="E20" s="83">
        <v>685.23412499999995</v>
      </c>
      <c r="F20" s="83">
        <v>464.191148</v>
      </c>
      <c r="G20" s="84">
        <f t="shared" si="0"/>
        <v>47.618955672114623</v>
      </c>
    </row>
    <row r="21" spans="1:7" ht="12.75" customHeight="1" x14ac:dyDescent="0.2">
      <c r="A21" s="66" t="s">
        <v>69</v>
      </c>
      <c r="B21" s="83">
        <v>9.0904190000000007</v>
      </c>
      <c r="C21" s="83">
        <v>9.8420380000000005</v>
      </c>
      <c r="D21" s="83">
        <v>6.0823049999999999</v>
      </c>
      <c r="E21" s="83">
        <v>83.851301000000007</v>
      </c>
      <c r="F21" s="83">
        <v>97.755409999999998</v>
      </c>
      <c r="G21" s="84">
        <f t="shared" si="0"/>
        <v>-14.223365233699084</v>
      </c>
    </row>
    <row r="22" spans="1:7" ht="12.75" customHeight="1" x14ac:dyDescent="0.2">
      <c r="A22" s="66" t="s">
        <v>70</v>
      </c>
      <c r="B22" s="83">
        <v>52.408814999999997</v>
      </c>
      <c r="C22" s="83">
        <v>54.082732</v>
      </c>
      <c r="D22" s="83">
        <v>59.775618000000001</v>
      </c>
      <c r="E22" s="83">
        <v>1207.304392</v>
      </c>
      <c r="F22" s="83">
        <v>898.52636199999995</v>
      </c>
      <c r="G22" s="84">
        <f t="shared" si="0"/>
        <v>34.364938309956898</v>
      </c>
    </row>
    <row r="23" spans="1:7" ht="12.75" customHeight="1" x14ac:dyDescent="0.2">
      <c r="A23" s="66" t="s">
        <v>71</v>
      </c>
      <c r="B23" s="83">
        <v>35.678901000000003</v>
      </c>
      <c r="C23" s="83">
        <v>23.757539999999999</v>
      </c>
      <c r="D23" s="83">
        <v>29.386444999999998</v>
      </c>
      <c r="E23" s="83">
        <v>362.93581399999999</v>
      </c>
      <c r="F23" s="83">
        <v>449.20213000000001</v>
      </c>
      <c r="G23" s="84">
        <f t="shared" si="0"/>
        <v>-19.204342597395964</v>
      </c>
    </row>
    <row r="24" spans="1:7" ht="12.75" customHeight="1" x14ac:dyDescent="0.2">
      <c r="A24" s="66" t="s">
        <v>72</v>
      </c>
      <c r="B24" s="83">
        <v>65.374218999999997</v>
      </c>
      <c r="C24" s="83">
        <v>64.074376000000001</v>
      </c>
      <c r="D24" s="83">
        <v>80.606736999999995</v>
      </c>
      <c r="E24" s="83">
        <v>884.677595</v>
      </c>
      <c r="F24" s="83">
        <v>782.66903300000001</v>
      </c>
      <c r="G24" s="84">
        <f t="shared" si="0"/>
        <v>13.033422519477654</v>
      </c>
    </row>
    <row r="25" spans="1:7" ht="12.75" customHeight="1" x14ac:dyDescent="0.2">
      <c r="A25" s="66" t="s">
        <v>73</v>
      </c>
      <c r="B25" s="83">
        <v>1.088719</v>
      </c>
      <c r="C25" s="83">
        <v>0.33720699999999998</v>
      </c>
      <c r="D25" s="83">
        <v>0.45185500000000001</v>
      </c>
      <c r="E25" s="83">
        <v>132.559268</v>
      </c>
      <c r="F25" s="83">
        <v>79.716094999999996</v>
      </c>
      <c r="G25" s="84">
        <f t="shared" si="0"/>
        <v>66.289214242117623</v>
      </c>
    </row>
    <row r="26" spans="1:7" ht="12.75" customHeight="1" x14ac:dyDescent="0.2">
      <c r="A26" s="66" t="s">
        <v>74</v>
      </c>
      <c r="B26" s="83">
        <v>0.68366800000000005</v>
      </c>
      <c r="C26" s="83">
        <v>0.38119599999999998</v>
      </c>
      <c r="D26" s="83">
        <v>0.663188</v>
      </c>
      <c r="E26" s="83">
        <v>14.587510999999999</v>
      </c>
      <c r="F26" s="83">
        <v>5.8881410000000001</v>
      </c>
      <c r="G26" s="84">
        <f t="shared" si="0"/>
        <v>147.7439144205276</v>
      </c>
    </row>
    <row r="27" spans="1:7" ht="12.75" customHeight="1" x14ac:dyDescent="0.2">
      <c r="A27" s="66" t="s">
        <v>83</v>
      </c>
      <c r="B27" s="83">
        <v>2.1901220000000001</v>
      </c>
      <c r="C27" s="83">
        <v>1.6621520000000001</v>
      </c>
      <c r="D27" s="83">
        <v>1.937424</v>
      </c>
      <c r="E27" s="83">
        <v>21.421994999999999</v>
      </c>
      <c r="F27" s="83">
        <v>25.483084999999999</v>
      </c>
      <c r="G27" s="84">
        <f t="shared" si="0"/>
        <v>-15.936414292068648</v>
      </c>
    </row>
    <row r="28" spans="1:7" ht="12.75" customHeight="1" x14ac:dyDescent="0.2">
      <c r="A28" s="66" t="s">
        <v>84</v>
      </c>
      <c r="B28" s="83">
        <v>4.7606380000000001</v>
      </c>
      <c r="C28" s="83">
        <v>3.9245809999999999</v>
      </c>
      <c r="D28" s="83">
        <v>3.6000320000000001</v>
      </c>
      <c r="E28" s="83">
        <v>47.406444999999998</v>
      </c>
      <c r="F28" s="83">
        <v>47.730009000000003</v>
      </c>
      <c r="G28" s="84">
        <f t="shared" si="0"/>
        <v>-0.67790475379965187</v>
      </c>
    </row>
    <row r="29" spans="1:7" ht="12.75" customHeight="1" x14ac:dyDescent="0.2">
      <c r="A29" s="66" t="s">
        <v>75</v>
      </c>
      <c r="B29" s="83">
        <v>4.4530450000000004</v>
      </c>
      <c r="C29" s="83">
        <v>4.0168499999999998</v>
      </c>
      <c r="D29" s="83">
        <v>5.5059389999999997</v>
      </c>
      <c r="E29" s="83">
        <v>50.904333999999999</v>
      </c>
      <c r="F29" s="83">
        <v>46.792844000000002</v>
      </c>
      <c r="G29" s="84">
        <f t="shared" si="0"/>
        <v>8.7865785631666142</v>
      </c>
    </row>
    <row r="30" spans="1:7" ht="12.75" customHeight="1" x14ac:dyDescent="0.2">
      <c r="A30" s="66" t="s">
        <v>76</v>
      </c>
      <c r="B30" s="83">
        <v>28.808416999999999</v>
      </c>
      <c r="C30" s="83">
        <v>26.469194999999999</v>
      </c>
      <c r="D30" s="83">
        <v>21.415748000000001</v>
      </c>
      <c r="E30" s="83">
        <v>285.51216299999999</v>
      </c>
      <c r="F30" s="83">
        <v>239.376047</v>
      </c>
      <c r="G30" s="84">
        <f t="shared" si="0"/>
        <v>19.273488963580377</v>
      </c>
    </row>
    <row r="31" spans="1:7" ht="12.75" customHeight="1" x14ac:dyDescent="0.2">
      <c r="A31" s="66" t="s">
        <v>82</v>
      </c>
      <c r="B31" s="83">
        <v>3.1290490000000002</v>
      </c>
      <c r="C31" s="83">
        <v>2.3892340000000001</v>
      </c>
      <c r="D31" s="83">
        <v>2.486504</v>
      </c>
      <c r="E31" s="83">
        <v>35.397711000000001</v>
      </c>
      <c r="F31" s="83">
        <v>161.59678400000001</v>
      </c>
      <c r="G31" s="84">
        <f t="shared" si="0"/>
        <v>-78.095039935943277</v>
      </c>
    </row>
    <row r="32" spans="1:7" ht="12.75" customHeight="1" x14ac:dyDescent="0.2">
      <c r="A32" s="58" t="s">
        <v>77</v>
      </c>
      <c r="B32" s="83">
        <f>B10-B12</f>
        <v>890.44319400000018</v>
      </c>
      <c r="C32" s="83">
        <f>C10-C12</f>
        <v>694.71020299999964</v>
      </c>
      <c r="D32" s="83">
        <f>D10-D12</f>
        <v>804.75731099999996</v>
      </c>
      <c r="E32" s="83">
        <f>E10-E12</f>
        <v>8732.806520999995</v>
      </c>
      <c r="F32" s="83">
        <f>F10-F12</f>
        <v>10415.495062999998</v>
      </c>
      <c r="G32" s="84">
        <f t="shared" si="0"/>
        <v>-16.155627090425938</v>
      </c>
    </row>
    <row r="33" spans="1:7" ht="12.75" customHeight="1" x14ac:dyDescent="0.2">
      <c r="A33" s="65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66" t="s">
        <v>78</v>
      </c>
      <c r="B34" s="83">
        <v>368.41338100000002</v>
      </c>
      <c r="C34" s="83">
        <v>252.560923</v>
      </c>
      <c r="D34" s="83">
        <v>271.81091400000003</v>
      </c>
      <c r="E34" s="83">
        <v>3620.7965989999998</v>
      </c>
      <c r="F34" s="83">
        <v>4886.7728289999995</v>
      </c>
      <c r="G34" s="84">
        <f t="shared" ref="G34:G43" si="1">IF(AND(F34&gt;0,E34&gt;0),(E34/F34%)-100,"x  ")</f>
        <v>-25.90618132455856</v>
      </c>
    </row>
    <row r="35" spans="1:7" ht="12.75" customHeight="1" x14ac:dyDescent="0.2">
      <c r="A35" s="66" t="s">
        <v>79</v>
      </c>
      <c r="B35" s="83">
        <v>80.245464999999996</v>
      </c>
      <c r="C35" s="83">
        <v>131.22914800000001</v>
      </c>
      <c r="D35" s="83">
        <v>144.75622999999999</v>
      </c>
      <c r="E35" s="83">
        <v>851.01155800000004</v>
      </c>
      <c r="F35" s="83">
        <v>876.50304600000004</v>
      </c>
      <c r="G35" s="84">
        <f t="shared" si="1"/>
        <v>-2.9083171035551629</v>
      </c>
    </row>
    <row r="36" spans="1:7" ht="12.75" customHeight="1" x14ac:dyDescent="0.2">
      <c r="A36" s="66" t="s">
        <v>80</v>
      </c>
      <c r="B36" s="83">
        <v>146.41506899999999</v>
      </c>
      <c r="C36" s="83">
        <v>113.770673</v>
      </c>
      <c r="D36" s="83">
        <v>127.440569</v>
      </c>
      <c r="E36" s="83">
        <v>1368.9401700000001</v>
      </c>
      <c r="F36" s="83">
        <v>1406.5819320000001</v>
      </c>
      <c r="G36" s="84">
        <f t="shared" si="1"/>
        <v>-2.6761158481879335</v>
      </c>
    </row>
    <row r="37" spans="1:7" ht="12.75" customHeight="1" x14ac:dyDescent="0.2">
      <c r="A37" s="66" t="s">
        <v>81</v>
      </c>
      <c r="B37" s="83">
        <v>104.550946</v>
      </c>
      <c r="C37" s="83">
        <v>90.690141999999994</v>
      </c>
      <c r="D37" s="83">
        <v>157.31383600000001</v>
      </c>
      <c r="E37" s="83">
        <v>739.56902100000002</v>
      </c>
      <c r="F37" s="83">
        <v>866.68730600000004</v>
      </c>
      <c r="G37" s="84">
        <f t="shared" si="1"/>
        <v>-14.667145130656849</v>
      </c>
    </row>
    <row r="38" spans="1:7" ht="12.75" customHeight="1" x14ac:dyDescent="0.2">
      <c r="A38" s="66" t="s">
        <v>85</v>
      </c>
      <c r="B38" s="83">
        <v>79.815607</v>
      </c>
      <c r="C38" s="83">
        <v>62.351238000000002</v>
      </c>
      <c r="D38" s="83">
        <v>60.532955000000001</v>
      </c>
      <c r="E38" s="83">
        <v>720.93849699999998</v>
      </c>
      <c r="F38" s="83">
        <v>785.64243599999998</v>
      </c>
      <c r="G38" s="84">
        <f t="shared" si="1"/>
        <v>-8.2357999052892268</v>
      </c>
    </row>
    <row r="39" spans="1:7" ht="12.75" customHeight="1" x14ac:dyDescent="0.2">
      <c r="A39" s="66" t="s">
        <v>157</v>
      </c>
      <c r="B39" s="83">
        <v>6.0722019999999999</v>
      </c>
      <c r="C39" s="83">
        <v>4.9032799999999996</v>
      </c>
      <c r="D39" s="83">
        <v>5.936591</v>
      </c>
      <c r="E39" s="83">
        <v>70.971900000000005</v>
      </c>
      <c r="F39" s="83">
        <v>82.480570999999998</v>
      </c>
      <c r="G39" s="84">
        <f t="shared" si="1"/>
        <v>-13.953190261013106</v>
      </c>
    </row>
    <row r="40" spans="1:7" ht="12.75" customHeight="1" x14ac:dyDescent="0.2">
      <c r="A40" s="66" t="s">
        <v>86</v>
      </c>
      <c r="B40" s="83">
        <v>83.404677000000007</v>
      </c>
      <c r="C40" s="83">
        <v>23.379833000000001</v>
      </c>
      <c r="D40" s="83">
        <v>21.635339999999999</v>
      </c>
      <c r="E40" s="83">
        <v>1155.7592219999999</v>
      </c>
      <c r="F40" s="83">
        <v>1243.728355</v>
      </c>
      <c r="G40" s="84">
        <f t="shared" si="1"/>
        <v>-7.0730182074203896</v>
      </c>
    </row>
    <row r="41" spans="1:7" ht="12.75" customHeight="1" x14ac:dyDescent="0.2">
      <c r="A41" s="66" t="s">
        <v>87</v>
      </c>
      <c r="B41" s="83">
        <v>16.187352000000001</v>
      </c>
      <c r="C41" s="83">
        <v>12.35718</v>
      </c>
      <c r="D41" s="83">
        <v>11.777673</v>
      </c>
      <c r="E41" s="83">
        <v>156.95977600000001</v>
      </c>
      <c r="F41" s="83">
        <v>181.21016599999999</v>
      </c>
      <c r="G41" s="84">
        <f t="shared" si="1"/>
        <v>-13.382466632694317</v>
      </c>
    </row>
    <row r="42" spans="1:7" ht="12.75" customHeight="1" x14ac:dyDescent="0.2">
      <c r="A42" s="66" t="s">
        <v>88</v>
      </c>
      <c r="B42" s="83">
        <v>5.338495</v>
      </c>
      <c r="C42" s="83">
        <v>3.4677859999999998</v>
      </c>
      <c r="D42" s="83">
        <v>3.5532029999999999</v>
      </c>
      <c r="E42" s="83">
        <v>47.859777999999999</v>
      </c>
      <c r="F42" s="83">
        <v>85.888422000000006</v>
      </c>
      <c r="G42" s="84">
        <f t="shared" si="1"/>
        <v>-44.276799031189569</v>
      </c>
    </row>
    <row r="43" spans="1:7" ht="12.75" customHeight="1" x14ac:dyDescent="0.2">
      <c r="A43" s="67" t="s">
        <v>89</v>
      </c>
      <c r="B43" s="83">
        <f>B8-B10</f>
        <v>365.54046499999959</v>
      </c>
      <c r="C43" s="83">
        <f>C8-C10</f>
        <v>306.32048200000008</v>
      </c>
      <c r="D43" s="83">
        <f>D8-D10</f>
        <v>594.28950400000008</v>
      </c>
      <c r="E43" s="83">
        <f>E8-E10</f>
        <v>3952.0107129999997</v>
      </c>
      <c r="F43" s="83">
        <f>F8-F10</f>
        <v>2842.698844999999</v>
      </c>
      <c r="G43" s="84">
        <f t="shared" si="1"/>
        <v>39.023193397751612</v>
      </c>
    </row>
    <row r="44" spans="1:7" ht="12.75" customHeight="1" x14ac:dyDescent="0.2">
      <c r="A44" s="58" t="s">
        <v>34</v>
      </c>
      <c r="B44" s="9"/>
      <c r="C44" s="9"/>
      <c r="D44" s="9"/>
      <c r="E44" s="9"/>
      <c r="F44" s="9"/>
      <c r="G44" s="9"/>
    </row>
    <row r="45" spans="1:7" ht="12.75" customHeight="1" x14ac:dyDescent="0.2">
      <c r="A45" s="58" t="s">
        <v>90</v>
      </c>
      <c r="B45" s="83">
        <v>22.189730999999998</v>
      </c>
      <c r="C45" s="83">
        <v>8.4146090000000004</v>
      </c>
      <c r="D45" s="83">
        <v>11.524939</v>
      </c>
      <c r="E45" s="83">
        <v>327.41266000000002</v>
      </c>
      <c r="F45" s="83">
        <v>332.44583</v>
      </c>
      <c r="G45" s="84">
        <f>IF(AND(F45&gt;0,E45&gt;0),(E45/F45%)-100,"x  ")</f>
        <v>-1.513981992194033</v>
      </c>
    </row>
    <row r="46" spans="1:7" ht="12.75" customHeight="1" x14ac:dyDescent="0.2">
      <c r="A46" s="58" t="s">
        <v>91</v>
      </c>
      <c r="B46" s="83">
        <v>97.594097000000005</v>
      </c>
      <c r="C46" s="83">
        <v>28.486689999999999</v>
      </c>
      <c r="D46" s="83">
        <v>82.909454999999994</v>
      </c>
      <c r="E46" s="83">
        <v>704.09819100000004</v>
      </c>
      <c r="F46" s="83">
        <v>1008.517632</v>
      </c>
      <c r="G46" s="84">
        <f>IF(AND(F46&gt;0,E46&gt;0),(E46/F46%)-100,"x  ")</f>
        <v>-30.1848407346437</v>
      </c>
    </row>
    <row r="47" spans="1:7" ht="12.75" customHeight="1" x14ac:dyDescent="0.2">
      <c r="A47" s="58" t="s">
        <v>92</v>
      </c>
      <c r="B47" s="83">
        <v>64.564186000000007</v>
      </c>
      <c r="C47" s="83">
        <v>150.72206700000001</v>
      </c>
      <c r="D47" s="83">
        <v>189.56392399999999</v>
      </c>
      <c r="E47" s="83">
        <v>1071.5264090000001</v>
      </c>
      <c r="F47" s="83">
        <v>588.90202799999997</v>
      </c>
      <c r="G47" s="84">
        <f>IF(AND(F47&gt;0,E47&gt;0),(E47/F47%)-100,"x  ")</f>
        <v>81.953255049751704</v>
      </c>
    </row>
    <row r="48" spans="1:7" ht="12.75" customHeight="1" x14ac:dyDescent="0.2">
      <c r="A48" s="58" t="s">
        <v>93</v>
      </c>
      <c r="B48" s="83">
        <v>150.212987</v>
      </c>
      <c r="C48" s="83">
        <v>97.286162000000004</v>
      </c>
      <c r="D48" s="83">
        <v>294.07907599999999</v>
      </c>
      <c r="E48" s="83">
        <v>1537.3033390000001</v>
      </c>
      <c r="F48" s="83">
        <v>524.94138499999997</v>
      </c>
      <c r="G48" s="84">
        <f>IF(AND(F48&gt;0,E48&gt;0),(E48/F48%)-100,"x  ")</f>
        <v>192.85237988999478</v>
      </c>
    </row>
    <row r="49" spans="1:7" ht="12.75" customHeight="1" x14ac:dyDescent="0.2">
      <c r="A49" s="59" t="s">
        <v>94</v>
      </c>
      <c r="B49" s="83">
        <v>32.293111000000003</v>
      </c>
      <c r="C49" s="83">
        <v>30.541826</v>
      </c>
      <c r="D49" s="83">
        <v>187.58978300000001</v>
      </c>
      <c r="E49" s="83">
        <v>747.36631299999999</v>
      </c>
      <c r="F49" s="83">
        <v>454.45356299999997</v>
      </c>
      <c r="G49" s="84">
        <f>IF(AND(F49&gt;0,E49&gt;0),(E49/F49%)-100,"x  ")</f>
        <v>64.453835077534649</v>
      </c>
    </row>
    <row r="50" spans="1:7" ht="12.75" customHeight="1" x14ac:dyDescent="0.2">
      <c r="A50" s="67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7" t="s">
        <v>95</v>
      </c>
      <c r="B51" s="83">
        <v>3.667538</v>
      </c>
      <c r="C51" s="83">
        <v>3.707516</v>
      </c>
      <c r="D51" s="83">
        <v>4.149343</v>
      </c>
      <c r="E51" s="83">
        <v>65.065622000000005</v>
      </c>
      <c r="F51" s="83">
        <v>49.208114999999999</v>
      </c>
      <c r="G51" s="84">
        <f>IF(AND(F51&gt;0,E51&gt;0),(E51/F51%)-100,"x  ")</f>
        <v>32.225390060155746</v>
      </c>
    </row>
    <row r="52" spans="1:7" ht="12.75" customHeight="1" x14ac:dyDescent="0.2">
      <c r="A52" s="67" t="s">
        <v>96</v>
      </c>
      <c r="B52" s="83">
        <v>1.234696</v>
      </c>
      <c r="C52" s="83">
        <v>1.5352460000000001</v>
      </c>
      <c r="D52" s="83">
        <v>1.350406</v>
      </c>
      <c r="E52" s="83">
        <v>21.467068000000001</v>
      </c>
      <c r="F52" s="83">
        <v>28.279634999999999</v>
      </c>
      <c r="G52" s="84">
        <f>IF(AND(F52&gt;0,E52&gt;0),(E52/F52%)-100,"x  ")</f>
        <v>-24.090010355508468</v>
      </c>
    </row>
    <row r="53" spans="1:7" ht="12.75" customHeight="1" x14ac:dyDescent="0.2">
      <c r="A53" s="67" t="s">
        <v>97</v>
      </c>
      <c r="B53" s="83">
        <v>11.294287000000001</v>
      </c>
      <c r="C53" s="83">
        <v>7.453589</v>
      </c>
      <c r="D53" s="83">
        <v>159.978782</v>
      </c>
      <c r="E53" s="83">
        <v>338.83437800000002</v>
      </c>
      <c r="F53" s="83">
        <v>163.68772799999999</v>
      </c>
      <c r="G53" s="84">
        <f>IF(AND(F53&gt;0,E53&gt;0),(E53/F53%)-100,"x  ")</f>
        <v>107.00047715244727</v>
      </c>
    </row>
    <row r="54" spans="1:7" ht="12.75" customHeight="1" x14ac:dyDescent="0.2">
      <c r="A54" s="60" t="s">
        <v>98</v>
      </c>
      <c r="B54" s="83">
        <v>664.12169100000006</v>
      </c>
      <c r="C54" s="83">
        <v>616.63195299999995</v>
      </c>
      <c r="D54" s="83">
        <v>537.07849299999998</v>
      </c>
      <c r="E54" s="83">
        <v>5718.0128919999997</v>
      </c>
      <c r="F54" s="83">
        <v>5261.3719149999997</v>
      </c>
      <c r="G54" s="84">
        <f>IF(AND(F54&gt;0,E54&gt;0),(E54/F54%)-100,"x  ")</f>
        <v>8.6791237034229027</v>
      </c>
    </row>
    <row r="55" spans="1:7" ht="12.75" customHeight="1" x14ac:dyDescent="0.2">
      <c r="A55" s="64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7" t="s">
        <v>99</v>
      </c>
      <c r="B56" s="83">
        <v>457.05014</v>
      </c>
      <c r="C56" s="83">
        <v>292.72388100000001</v>
      </c>
      <c r="D56" s="83">
        <v>364.22390300000001</v>
      </c>
      <c r="E56" s="83">
        <v>3767.4742839999999</v>
      </c>
      <c r="F56" s="83">
        <v>4292.5936350000002</v>
      </c>
      <c r="G56" s="84">
        <f>IF(AND(F56&gt;0,E56&gt;0),(E56/F56%)-100,"x  ")</f>
        <v>-12.233148433115076</v>
      </c>
    </row>
    <row r="57" spans="1:7" ht="12.75" customHeight="1" x14ac:dyDescent="0.2">
      <c r="A57" s="57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7" t="s">
        <v>100</v>
      </c>
      <c r="B58" s="83">
        <v>380.750381</v>
      </c>
      <c r="C58" s="83">
        <v>220.473366</v>
      </c>
      <c r="D58" s="83">
        <v>295.52355599999999</v>
      </c>
      <c r="E58" s="83">
        <v>3067.0225310000001</v>
      </c>
      <c r="F58" s="83">
        <v>2982.8666870000002</v>
      </c>
      <c r="G58" s="84">
        <f>IF(AND(F58&gt;0,E58&gt;0),(E58/F58%)-100,"x  ")</f>
        <v>2.8213075819569724</v>
      </c>
    </row>
    <row r="59" spans="1:7" ht="12.75" customHeight="1" x14ac:dyDescent="0.2">
      <c r="A59" s="57" t="s">
        <v>101</v>
      </c>
      <c r="B59" s="83">
        <v>6.1229990000000001</v>
      </c>
      <c r="C59" s="83">
        <v>8.2357010000000006</v>
      </c>
      <c r="D59" s="83">
        <v>4.5325090000000001</v>
      </c>
      <c r="E59" s="83">
        <v>206.32270800000001</v>
      </c>
      <c r="F59" s="83">
        <v>75.681368000000006</v>
      </c>
      <c r="G59" s="84">
        <f>IF(AND(F59&gt;0,E59&gt;0),(E59/F59%)-100,"x  ")</f>
        <v>172.62021479315752</v>
      </c>
    </row>
    <row r="60" spans="1:7" ht="12.75" customHeight="1" x14ac:dyDescent="0.2">
      <c r="A60" s="64" t="s">
        <v>153</v>
      </c>
      <c r="B60" s="83">
        <v>162.45628600000001</v>
      </c>
      <c r="C60" s="83">
        <v>302.767425</v>
      </c>
      <c r="D60" s="83">
        <v>152.93589499999999</v>
      </c>
      <c r="E60" s="83">
        <v>1490.8795540000001</v>
      </c>
      <c r="F60" s="83">
        <v>842.80010600000003</v>
      </c>
      <c r="G60" s="84">
        <f>IF(AND(F60&gt;0,E60&gt;0),(E60/F60%)-100,"x  ")</f>
        <v>76.895985582612184</v>
      </c>
    </row>
    <row r="61" spans="1:7" ht="12.75" customHeight="1" x14ac:dyDescent="0.2">
      <c r="A61" s="57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7" t="s">
        <v>102</v>
      </c>
      <c r="B62" s="83">
        <v>31.886721999999999</v>
      </c>
      <c r="C62" s="83">
        <v>107.18591000000001</v>
      </c>
      <c r="D62" s="83">
        <v>86.519291999999993</v>
      </c>
      <c r="E62" s="83">
        <v>528.19010600000001</v>
      </c>
      <c r="F62" s="83">
        <v>335.18404399999997</v>
      </c>
      <c r="G62" s="84">
        <f>IF(AND(F62&gt;0,E62&gt;0),(E62/F62%)-100,"x  ")</f>
        <v>57.582115096147021</v>
      </c>
    </row>
    <row r="63" spans="1:7" ht="12.75" customHeight="1" x14ac:dyDescent="0.2">
      <c r="A63" s="57"/>
      <c r="B63" s="9"/>
      <c r="C63" s="9"/>
      <c r="D63" s="9"/>
      <c r="E63" s="9"/>
      <c r="F63" s="9"/>
      <c r="G63" s="9"/>
    </row>
    <row r="64" spans="1:7" ht="12.75" customHeight="1" x14ac:dyDescent="0.2">
      <c r="A64" s="60" t="s">
        <v>103</v>
      </c>
      <c r="B64" s="83">
        <v>1398.417764</v>
      </c>
      <c r="C64" s="83">
        <v>1219.5375289999999</v>
      </c>
      <c r="D64" s="83">
        <v>3237.4510749999999</v>
      </c>
      <c r="E64" s="83">
        <v>15024.337779</v>
      </c>
      <c r="F64" s="83">
        <v>14370.633007</v>
      </c>
      <c r="G64" s="84">
        <f>IF(AND(F64&gt;0,E64&gt;0),(E64/F64%)-100,"x  ")</f>
        <v>4.5488933694262244</v>
      </c>
    </row>
    <row r="65" spans="1:7" ht="12.75" customHeight="1" x14ac:dyDescent="0.2">
      <c r="A65" s="64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7" t="s">
        <v>104</v>
      </c>
      <c r="B66" s="83">
        <v>252.42117300000001</v>
      </c>
      <c r="C66" s="83">
        <v>329.87388299999998</v>
      </c>
      <c r="D66" s="83">
        <v>713.283815</v>
      </c>
      <c r="E66" s="83">
        <v>3248.4223670000001</v>
      </c>
      <c r="F66" s="83">
        <v>3081.1779820000002</v>
      </c>
      <c r="G66" s="84">
        <f t="shared" ref="G66:G71" si="2">IF(AND(F66&gt;0,E66&gt;0),(E66/F66%)-100,"x  ")</f>
        <v>5.4279365222336509</v>
      </c>
    </row>
    <row r="67" spans="1:7" ht="12.75" customHeight="1" x14ac:dyDescent="0.2">
      <c r="A67" s="67" t="s">
        <v>105</v>
      </c>
      <c r="B67" s="83">
        <v>295.46308499999998</v>
      </c>
      <c r="C67" s="83">
        <v>480.24314900000002</v>
      </c>
      <c r="D67" s="83">
        <v>1055.6254120000001</v>
      </c>
      <c r="E67" s="83">
        <v>5416.4395119999999</v>
      </c>
      <c r="F67" s="83">
        <v>5324.7164039999998</v>
      </c>
      <c r="G67" s="84">
        <f t="shared" si="2"/>
        <v>1.7225914216031555</v>
      </c>
    </row>
    <row r="68" spans="1:7" ht="12.75" customHeight="1" x14ac:dyDescent="0.2">
      <c r="A68" s="67" t="s">
        <v>106</v>
      </c>
      <c r="B68" s="83">
        <v>13.079389000000001</v>
      </c>
      <c r="C68" s="83">
        <v>14.792278</v>
      </c>
      <c r="D68" s="83">
        <v>16.220879</v>
      </c>
      <c r="E68" s="83">
        <v>307.49839500000002</v>
      </c>
      <c r="F68" s="83">
        <v>261.790505</v>
      </c>
      <c r="G68" s="84">
        <f t="shared" si="2"/>
        <v>17.459720321025401</v>
      </c>
    </row>
    <row r="69" spans="1:7" ht="12.75" customHeight="1" x14ac:dyDescent="0.2">
      <c r="A69" s="67" t="s">
        <v>107</v>
      </c>
      <c r="B69" s="83">
        <v>77.993667000000002</v>
      </c>
      <c r="C69" s="83">
        <v>17.418389999999999</v>
      </c>
      <c r="D69" s="83">
        <v>15.788525999999999</v>
      </c>
      <c r="E69" s="83">
        <v>478.461479</v>
      </c>
      <c r="F69" s="83">
        <v>920.09408199999996</v>
      </c>
      <c r="G69" s="84">
        <f t="shared" si="2"/>
        <v>-47.998635317817424</v>
      </c>
    </row>
    <row r="70" spans="1:7" ht="12.75" customHeight="1" x14ac:dyDescent="0.2">
      <c r="A70" s="68" t="s">
        <v>108</v>
      </c>
      <c r="B70" s="83">
        <v>76.218746999999993</v>
      </c>
      <c r="C70" s="83">
        <v>8.4934150000000006</v>
      </c>
      <c r="D70" s="83">
        <v>77.218311999999997</v>
      </c>
      <c r="E70" s="83">
        <v>230.75938099999999</v>
      </c>
      <c r="F70" s="83">
        <v>83.045455000000004</v>
      </c>
      <c r="G70" s="84">
        <f t="shared" si="2"/>
        <v>177.87117428641938</v>
      </c>
    </row>
    <row r="71" spans="1:7" ht="12.75" customHeight="1" x14ac:dyDescent="0.2">
      <c r="A71" s="61" t="s">
        <v>109</v>
      </c>
      <c r="B71" s="83">
        <v>8.9458179999999992</v>
      </c>
      <c r="C71" s="83">
        <v>67.760126999999997</v>
      </c>
      <c r="D71" s="83">
        <v>29.783670000000001</v>
      </c>
      <c r="E71" s="83">
        <v>578.99431300000003</v>
      </c>
      <c r="F71" s="83">
        <v>334.11104999999998</v>
      </c>
      <c r="G71" s="84">
        <f t="shared" si="2"/>
        <v>73.293973066739369</v>
      </c>
    </row>
    <row r="72" spans="1:7" ht="12.75" customHeight="1" x14ac:dyDescent="0.2">
      <c r="A72" s="69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9" t="s">
        <v>134</v>
      </c>
      <c r="B73" s="83">
        <v>5.6352000000000002</v>
      </c>
      <c r="C73" s="83">
        <v>8.2157250000000008</v>
      </c>
      <c r="D73" s="83">
        <v>10.578806</v>
      </c>
      <c r="E73" s="83">
        <v>102.45609399999999</v>
      </c>
      <c r="F73" s="83">
        <v>93.570676000000006</v>
      </c>
      <c r="G73" s="84">
        <f>IF(AND(F73&gt;0,E73&gt;0),(E73/F73%)-100,"x  ")</f>
        <v>9.4959429383624183</v>
      </c>
    </row>
    <row r="74" spans="1:7" ht="24" x14ac:dyDescent="0.2">
      <c r="A74" s="62" t="s">
        <v>128</v>
      </c>
      <c r="B74" s="83">
        <v>160.83025900000001</v>
      </c>
      <c r="C74" s="83">
        <v>139.61773500000001</v>
      </c>
      <c r="D74" s="83">
        <v>141.88598500000001</v>
      </c>
      <c r="E74" s="83">
        <v>1884.505232</v>
      </c>
      <c r="F74" s="83">
        <v>2303.8831249999998</v>
      </c>
      <c r="G74" s="84">
        <f>IF(AND(F74&gt;0,E74&gt;0),(E74/F74%)-100,"x  ")</f>
        <v>-18.203088882818207</v>
      </c>
    </row>
    <row r="75" spans="1:7" x14ac:dyDescent="0.2">
      <c r="A75" s="63" t="s">
        <v>57</v>
      </c>
      <c r="B75" s="90">
        <v>5033.4454020000003</v>
      </c>
      <c r="C75" s="91">
        <v>4699.2806030000002</v>
      </c>
      <c r="D75" s="91">
        <v>6424.077233</v>
      </c>
      <c r="E75" s="91">
        <v>53329.469842999999</v>
      </c>
      <c r="F75" s="91">
        <v>52469.621126999999</v>
      </c>
      <c r="G75" s="92">
        <f>IF(AND(F75&gt;0,E75&gt;0),(E75/F75%)-100,"x  ")</f>
        <v>1.638755336004408</v>
      </c>
    </row>
    <row r="76" spans="1:7" ht="12" customHeight="1" x14ac:dyDescent="0.2"/>
    <row r="77" spans="1:7" x14ac:dyDescent="0.2">
      <c r="A77" s="33" t="s">
        <v>159</v>
      </c>
    </row>
    <row r="78" spans="1:7" x14ac:dyDescent="0.2">
      <c r="A78" s="32" t="s">
        <v>136</v>
      </c>
      <c r="B78" s="32"/>
      <c r="C78" s="32"/>
      <c r="D78" s="32"/>
      <c r="E78" s="32"/>
      <c r="F78" s="32"/>
      <c r="G78" s="32"/>
    </row>
    <row r="79" spans="1:7" x14ac:dyDescent="0.2">
      <c r="A79" s="112" t="s">
        <v>137</v>
      </c>
      <c r="B79" s="112"/>
      <c r="C79" s="112"/>
      <c r="D79" s="112"/>
      <c r="E79" s="112"/>
      <c r="F79" s="112"/>
      <c r="G79" s="112"/>
    </row>
  </sheetData>
  <mergeCells count="7">
    <mergeCell ref="A79:G79"/>
    <mergeCell ref="A2:G2"/>
    <mergeCell ref="B5:D5"/>
    <mergeCell ref="A4:A6"/>
    <mergeCell ref="B6:F6"/>
    <mergeCell ref="E4:G4"/>
    <mergeCell ref="G5:G6"/>
  </mergeCells>
  <conditionalFormatting sqref="A7:G27 A29:G38 A40:G75">
    <cfRule type="expression" dxfId="2" priority="3">
      <formula>MOD(ROW(),2)=1</formula>
    </cfRule>
  </conditionalFormatting>
  <conditionalFormatting sqref="A39:G39">
    <cfRule type="expression" dxfId="1" priority="2">
      <formula>MOD(ROW(),2)=1</formula>
    </cfRule>
  </conditionalFormatting>
  <conditionalFormatting sqref="A28:G2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4/19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32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3" t="s">
        <v>164</v>
      </c>
      <c r="B2" s="113"/>
      <c r="C2" s="113"/>
      <c r="D2" s="113"/>
      <c r="E2" s="113"/>
      <c r="F2" s="113"/>
      <c r="G2" s="113"/>
    </row>
    <row r="3" spans="1:7" x14ac:dyDescent="0.2">
      <c r="A3" s="113" t="s">
        <v>174</v>
      </c>
      <c r="B3" s="113"/>
      <c r="C3" s="113"/>
      <c r="D3" s="113"/>
      <c r="E3" s="113"/>
      <c r="F3" s="113"/>
      <c r="G3" s="113"/>
    </row>
    <row r="29" spans="1:7" x14ac:dyDescent="0.2">
      <c r="A29" s="135" t="s">
        <v>175</v>
      </c>
      <c r="B29" s="135"/>
      <c r="C29" s="135"/>
      <c r="D29" s="135"/>
      <c r="E29" s="135"/>
      <c r="F29" s="135"/>
      <c r="G29" s="135"/>
    </row>
    <row r="30" spans="1:7" x14ac:dyDescent="0.2">
      <c r="A30" s="43"/>
      <c r="B30" s="43"/>
      <c r="C30" s="43"/>
      <c r="D30" s="43"/>
      <c r="E30" s="43"/>
      <c r="F30" s="43"/>
      <c r="G30" s="43"/>
    </row>
    <row r="31" spans="1:7" x14ac:dyDescent="0.2">
      <c r="A31" s="43"/>
      <c r="B31" s="43"/>
      <c r="C31" s="43"/>
      <c r="D31" s="43"/>
      <c r="E31" s="43"/>
      <c r="F31" s="43"/>
      <c r="G31" s="43"/>
    </row>
    <row r="32" spans="1:7" x14ac:dyDescent="0.2">
      <c r="A32" s="43"/>
      <c r="B32" s="43"/>
      <c r="C32" s="43"/>
      <c r="D32" s="43"/>
      <c r="E32" s="43"/>
      <c r="F32" s="43"/>
      <c r="G32" s="43"/>
    </row>
  </sheetData>
  <mergeCells count="3">
    <mergeCell ref="A29:G29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4/19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6"/>
  <sheetViews>
    <sheetView zoomScaleNormal="100" workbookViewId="0"/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76" t="s">
        <v>165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6" t="s">
        <v>112</v>
      </c>
      <c r="B3" s="139" t="s">
        <v>113</v>
      </c>
      <c r="C3" s="140"/>
      <c r="D3" s="141"/>
      <c r="E3" s="141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7"/>
      <c r="B4" s="142" t="s">
        <v>176</v>
      </c>
      <c r="C4" s="140"/>
      <c r="D4" s="141"/>
      <c r="E4" s="141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7"/>
      <c r="B5" s="139"/>
      <c r="C5" s="143"/>
      <c r="D5" s="141"/>
      <c r="E5" s="14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8"/>
      <c r="B6" s="144"/>
      <c r="C6" s="141"/>
      <c r="D6" s="141"/>
      <c r="E6" s="14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95">
        <v>51444.982636000001</v>
      </c>
      <c r="C8" s="96"/>
      <c r="D8" s="95">
        <v>52469.621126999999</v>
      </c>
      <c r="E8" s="9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2019</v>
      </c>
      <c r="C9" s="21">
        <v>2019</v>
      </c>
      <c r="D9" s="12">
        <v>2018</v>
      </c>
      <c r="E9" s="12">
        <v>2018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177</v>
      </c>
      <c r="B10" s="93">
        <v>8889.2187250000006</v>
      </c>
      <c r="C10" s="97">
        <f t="shared" ref="C10:C24" si="0">IF(B$8&gt;0,B10/B$8*100,0)</f>
        <v>17.279078093768334</v>
      </c>
      <c r="D10" s="93">
        <v>8490.8288090000005</v>
      </c>
      <c r="E10" s="97">
        <f t="shared" ref="E10:E24" si="1">IF(D$8&gt;0,D10/D$8*100,0)</f>
        <v>16.182371106603551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178</v>
      </c>
      <c r="B11" s="94">
        <v>5304.197741</v>
      </c>
      <c r="C11" s="98">
        <f t="shared" si="0"/>
        <v>10.310427702017041</v>
      </c>
      <c r="D11" s="93">
        <v>5002.4047819999996</v>
      </c>
      <c r="E11" s="97">
        <f t="shared" si="1"/>
        <v>9.5339068103654458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179</v>
      </c>
      <c r="B12" s="94">
        <v>3620.7965989999998</v>
      </c>
      <c r="C12" s="98">
        <f t="shared" si="0"/>
        <v>7.0381918964168344</v>
      </c>
      <c r="D12" s="93">
        <v>4886.7728289999995</v>
      </c>
      <c r="E12" s="97">
        <f t="shared" si="1"/>
        <v>9.3135279501481794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180</v>
      </c>
      <c r="B13" s="94">
        <v>3067.0225310000001</v>
      </c>
      <c r="C13" s="98">
        <f t="shared" si="0"/>
        <v>5.9617524855645865</v>
      </c>
      <c r="D13" s="93">
        <v>2982.8666870000002</v>
      </c>
      <c r="E13" s="97">
        <f t="shared" si="1"/>
        <v>5.6849403958532996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181</v>
      </c>
      <c r="B14" s="94">
        <v>2295.1338529999998</v>
      </c>
      <c r="C14" s="98">
        <f t="shared" si="0"/>
        <v>4.4613366268179444</v>
      </c>
      <c r="D14" s="93">
        <v>2185.7616899999998</v>
      </c>
      <c r="E14" s="97">
        <f t="shared" si="1"/>
        <v>4.165766100558411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182</v>
      </c>
      <c r="B15" s="94">
        <v>1840.2817749999999</v>
      </c>
      <c r="C15" s="98">
        <f t="shared" si="0"/>
        <v>3.5771841697779361</v>
      </c>
      <c r="D15" s="93">
        <v>1347.1883809999999</v>
      </c>
      <c r="E15" s="97">
        <f t="shared" si="1"/>
        <v>2.5675588122490924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65</v>
      </c>
      <c r="B16" s="94">
        <v>1628.452182</v>
      </c>
      <c r="C16" s="98">
        <f t="shared" si="0"/>
        <v>3.1654246897547735</v>
      </c>
      <c r="D16" s="93">
        <v>2139.0715489999998</v>
      </c>
      <c r="E16" s="97">
        <f t="shared" si="1"/>
        <v>4.0767810078568854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93</v>
      </c>
      <c r="B17" s="94">
        <v>1537.3033390000001</v>
      </c>
      <c r="C17" s="98">
        <f t="shared" si="0"/>
        <v>2.9882473668563958</v>
      </c>
      <c r="D17" s="93">
        <v>524.94138499999997</v>
      </c>
      <c r="E17" s="97">
        <f t="shared" si="1"/>
        <v>1.0004672679633164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183</v>
      </c>
      <c r="B18" s="94">
        <v>1485.2553660000001</v>
      </c>
      <c r="C18" s="98">
        <f t="shared" si="0"/>
        <v>2.887075259620465</v>
      </c>
      <c r="D18" s="93">
        <v>1166.6063509999999</v>
      </c>
      <c r="E18" s="97">
        <f t="shared" si="1"/>
        <v>2.2233938914410869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80</v>
      </c>
      <c r="B19" s="94">
        <v>1368.9401700000001</v>
      </c>
      <c r="C19" s="98">
        <f t="shared" si="0"/>
        <v>2.6609789718192025</v>
      </c>
      <c r="D19" s="93">
        <v>1406.5819320000001</v>
      </c>
      <c r="E19" s="97">
        <f t="shared" si="1"/>
        <v>2.6807548859471302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70</v>
      </c>
      <c r="B20" s="94">
        <v>1207.304392</v>
      </c>
      <c r="C20" s="98">
        <f t="shared" si="0"/>
        <v>2.3467874419208306</v>
      </c>
      <c r="D20" s="93">
        <v>898.52636199999995</v>
      </c>
      <c r="E20" s="97">
        <f t="shared" si="1"/>
        <v>1.7124696971322957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86</v>
      </c>
      <c r="B21" s="94">
        <v>1155.7592219999999</v>
      </c>
      <c r="C21" s="98">
        <f t="shared" si="0"/>
        <v>2.24659269530247</v>
      </c>
      <c r="D21" s="93">
        <v>1243.728355</v>
      </c>
      <c r="E21" s="97">
        <f t="shared" si="1"/>
        <v>2.370377998327108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92</v>
      </c>
      <c r="B22" s="94">
        <v>1071.5264090000001</v>
      </c>
      <c r="C22" s="98">
        <f t="shared" si="0"/>
        <v>2.0828589185880508</v>
      </c>
      <c r="D22" s="93">
        <v>588.90202799999997</v>
      </c>
      <c r="E22" s="97">
        <f t="shared" si="1"/>
        <v>1.1223676011964965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63</v>
      </c>
      <c r="B23" s="94">
        <v>1016.244219</v>
      </c>
      <c r="C23" s="98">
        <f t="shared" si="0"/>
        <v>1.9754000622188101</v>
      </c>
      <c r="D23" s="93">
        <v>906.21171900000002</v>
      </c>
      <c r="E23" s="97">
        <f t="shared" si="1"/>
        <v>1.7271169479317596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66</v>
      </c>
      <c r="B24" s="94">
        <v>955.21897000000001</v>
      </c>
      <c r="C24" s="98">
        <f t="shared" si="0"/>
        <v>1.8567777090307733</v>
      </c>
      <c r="D24" s="93">
        <v>1221.409954</v>
      </c>
      <c r="E24" s="97">
        <f t="shared" si="1"/>
        <v>2.327842145159845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114</v>
      </c>
      <c r="B26" s="94">
        <f>B8-(SUM(B10:B24))</f>
        <v>15002.327142999995</v>
      </c>
      <c r="C26" s="98">
        <f>IF(B$8&gt;0,B26/B$8*100,0)</f>
        <v>29.161885910525541</v>
      </c>
      <c r="D26" s="93">
        <f>D8-(SUM(D10:D24))</f>
        <v>17477.818314000004</v>
      </c>
      <c r="E26" s="97">
        <f>IF(D$8&gt;0,D26/D$8*100,0)</f>
        <v>33.310357381266101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7" t="s">
        <v>184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2019</v>
      </c>
      <c r="C30" s="6">
        <v>2018</v>
      </c>
      <c r="D30" s="6">
        <v>2017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116</v>
      </c>
      <c r="B31" s="99">
        <v>3333.9404359999999</v>
      </c>
      <c r="C31" s="99">
        <v>3697.3416459999999</v>
      </c>
      <c r="D31" s="99">
        <v>3636.2664319999999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117</v>
      </c>
      <c r="B32" s="99">
        <v>4030.1601409999998</v>
      </c>
      <c r="C32" s="99">
        <v>2948.2153360000002</v>
      </c>
      <c r="D32" s="99">
        <v>4110.1865539999999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118</v>
      </c>
      <c r="B33" s="99">
        <v>4218.6768689999999</v>
      </c>
      <c r="C33" s="99">
        <v>4373.6446480000004</v>
      </c>
      <c r="D33" s="99">
        <v>5079.3583310000004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119</v>
      </c>
      <c r="B34" s="99">
        <v>4405.2665269999998</v>
      </c>
      <c r="C34" s="99">
        <v>4496.1513349999996</v>
      </c>
      <c r="D34" s="99">
        <v>3712.3192709999998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120</v>
      </c>
      <c r="B35" s="99">
        <v>4316.5004509999999</v>
      </c>
      <c r="C35" s="99">
        <v>4130.4972900000002</v>
      </c>
      <c r="D35" s="99">
        <v>5035.0864979999997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121</v>
      </c>
      <c r="B36" s="99">
        <v>3921.710517</v>
      </c>
      <c r="C36" s="99">
        <v>5275.5247019999997</v>
      </c>
      <c r="D36" s="99">
        <v>4237.8259930000004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122</v>
      </c>
      <c r="B37" s="99">
        <v>4327.0929839999999</v>
      </c>
      <c r="C37" s="99">
        <v>4538.3621190000003</v>
      </c>
      <c r="D37" s="99">
        <v>3867.272136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123</v>
      </c>
      <c r="B38" s="99">
        <v>2868.2362029999999</v>
      </c>
      <c r="C38" s="99">
        <v>3508.5736790000001</v>
      </c>
      <c r="D38" s="99">
        <v>4455.1256860000003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124</v>
      </c>
      <c r="B39" s="99">
        <v>4308.925354</v>
      </c>
      <c r="C39" s="99">
        <v>4692.8216899999998</v>
      </c>
      <c r="D39" s="99">
        <v>4325.752195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125</v>
      </c>
      <c r="B40" s="99">
        <v>4872.6166990000002</v>
      </c>
      <c r="C40" s="99">
        <v>3831.4017749999998</v>
      </c>
      <c r="D40" s="99">
        <v>4626.1331419999997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126</v>
      </c>
      <c r="B41" s="99">
        <v>4559.6642359999996</v>
      </c>
      <c r="C41" s="99">
        <v>5309.882662</v>
      </c>
      <c r="D41" s="99">
        <v>4974.0468060000003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127</v>
      </c>
      <c r="B42" s="99">
        <v>6282.1922189999996</v>
      </c>
      <c r="C42" s="99">
        <v>5667.2042449999999</v>
      </c>
      <c r="D42" s="99">
        <v>5343.4448949999996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78" t="s">
        <v>167</v>
      </c>
      <c r="B43" s="79"/>
      <c r="C43" s="79"/>
      <c r="D43" s="80"/>
    </row>
    <row r="44" spans="1:26" x14ac:dyDescent="0.2">
      <c r="A44" s="6"/>
      <c r="B44" s="6" t="s">
        <v>110</v>
      </c>
      <c r="C44" s="6" t="s">
        <v>111</v>
      </c>
      <c r="D44" s="6" t="s">
        <v>115</v>
      </c>
    </row>
    <row r="45" spans="1:26" x14ac:dyDescent="0.2">
      <c r="A45" s="6" t="s">
        <v>116</v>
      </c>
      <c r="B45" s="28">
        <f>IF(B31=0,#N/A,B31)</f>
        <v>3333.9404359999999</v>
      </c>
      <c r="C45" s="28">
        <f t="shared" ref="C45:D45" si="2">IF(C31=0,#N/A,C31)</f>
        <v>3697.3416459999999</v>
      </c>
      <c r="D45" s="28">
        <f t="shared" si="2"/>
        <v>3636.2664319999999</v>
      </c>
    </row>
    <row r="46" spans="1:26" x14ac:dyDescent="0.2">
      <c r="A46" s="15" t="s">
        <v>117</v>
      </c>
      <c r="B46" s="28">
        <f t="shared" ref="B46:D56" si="3">IF(B32=0,#N/A,B32)</f>
        <v>4030.1601409999998</v>
      </c>
      <c r="C46" s="28">
        <f t="shared" si="3"/>
        <v>2948.2153360000002</v>
      </c>
      <c r="D46" s="28">
        <f t="shared" si="3"/>
        <v>4110.1865539999999</v>
      </c>
    </row>
    <row r="47" spans="1:26" x14ac:dyDescent="0.2">
      <c r="A47" s="15" t="s">
        <v>118</v>
      </c>
      <c r="B47" s="28">
        <f t="shared" si="3"/>
        <v>4218.6768689999999</v>
      </c>
      <c r="C47" s="28">
        <f t="shared" si="3"/>
        <v>4373.6446480000004</v>
      </c>
      <c r="D47" s="28">
        <f t="shared" si="3"/>
        <v>5079.3583310000004</v>
      </c>
    </row>
    <row r="48" spans="1:26" x14ac:dyDescent="0.2">
      <c r="A48" s="6" t="s">
        <v>119</v>
      </c>
      <c r="B48" s="28">
        <f t="shared" si="3"/>
        <v>4405.2665269999998</v>
      </c>
      <c r="C48" s="28">
        <f t="shared" si="3"/>
        <v>4496.1513349999996</v>
      </c>
      <c r="D48" s="28">
        <f t="shared" si="3"/>
        <v>3712.3192709999998</v>
      </c>
    </row>
    <row r="49" spans="1:4" x14ac:dyDescent="0.2">
      <c r="A49" s="15" t="s">
        <v>120</v>
      </c>
      <c r="B49" s="28">
        <f t="shared" si="3"/>
        <v>4316.5004509999999</v>
      </c>
      <c r="C49" s="28">
        <f t="shared" si="3"/>
        <v>4130.4972900000002</v>
      </c>
      <c r="D49" s="28">
        <f t="shared" si="3"/>
        <v>5035.0864979999997</v>
      </c>
    </row>
    <row r="50" spans="1:4" x14ac:dyDescent="0.2">
      <c r="A50" s="15" t="s">
        <v>121</v>
      </c>
      <c r="B50" s="28">
        <f t="shared" si="3"/>
        <v>3921.710517</v>
      </c>
      <c r="C50" s="28">
        <f t="shared" si="3"/>
        <v>5275.5247019999997</v>
      </c>
      <c r="D50" s="28">
        <f t="shared" si="3"/>
        <v>4237.8259930000004</v>
      </c>
    </row>
    <row r="51" spans="1:4" x14ac:dyDescent="0.2">
      <c r="A51" s="6" t="s">
        <v>122</v>
      </c>
      <c r="B51" s="28">
        <f t="shared" si="3"/>
        <v>4327.0929839999999</v>
      </c>
      <c r="C51" s="28">
        <f t="shared" si="3"/>
        <v>4538.3621190000003</v>
      </c>
      <c r="D51" s="28">
        <f t="shared" si="3"/>
        <v>3867.272136</v>
      </c>
    </row>
    <row r="52" spans="1:4" x14ac:dyDescent="0.2">
      <c r="A52" s="15" t="s">
        <v>123</v>
      </c>
      <c r="B52" s="28">
        <f t="shared" si="3"/>
        <v>2868.2362029999999</v>
      </c>
      <c r="C52" s="28">
        <f t="shared" si="3"/>
        <v>3508.5736790000001</v>
      </c>
      <c r="D52" s="28">
        <f t="shared" si="3"/>
        <v>4455.1256860000003</v>
      </c>
    </row>
    <row r="53" spans="1:4" x14ac:dyDescent="0.2">
      <c r="A53" s="15" t="s">
        <v>124</v>
      </c>
      <c r="B53" s="28">
        <f t="shared" si="3"/>
        <v>4308.925354</v>
      </c>
      <c r="C53" s="28">
        <f t="shared" si="3"/>
        <v>4692.8216899999998</v>
      </c>
      <c r="D53" s="28">
        <f t="shared" si="3"/>
        <v>4325.752195</v>
      </c>
    </row>
    <row r="54" spans="1:4" x14ac:dyDescent="0.2">
      <c r="A54" s="6" t="s">
        <v>125</v>
      </c>
      <c r="B54" s="28">
        <f t="shared" si="3"/>
        <v>4872.6166990000002</v>
      </c>
      <c r="C54" s="28">
        <f t="shared" si="3"/>
        <v>3831.4017749999998</v>
      </c>
      <c r="D54" s="28">
        <f t="shared" si="3"/>
        <v>4626.1331419999997</v>
      </c>
    </row>
    <row r="55" spans="1:4" x14ac:dyDescent="0.2">
      <c r="A55" s="15" t="s">
        <v>126</v>
      </c>
      <c r="B55" s="28">
        <f t="shared" si="3"/>
        <v>4559.6642359999996</v>
      </c>
      <c r="C55" s="28">
        <f t="shared" si="3"/>
        <v>5309.882662</v>
      </c>
      <c r="D55" s="28">
        <f t="shared" si="3"/>
        <v>4974.0468060000003</v>
      </c>
    </row>
    <row r="56" spans="1:4" x14ac:dyDescent="0.2">
      <c r="A56" s="15" t="s">
        <v>127</v>
      </c>
      <c r="B56" s="28">
        <f t="shared" si="3"/>
        <v>6282.1922189999996</v>
      </c>
      <c r="C56" s="28">
        <f t="shared" si="3"/>
        <v>5667.2042449999999</v>
      </c>
      <c r="D56" s="28">
        <f t="shared" si="3"/>
        <v>5343.4448949999996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4/19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2020-02-24T12:15:51Z</cp:lastPrinted>
  <dcterms:created xsi:type="dcterms:W3CDTF">2012-03-28T07:56:08Z</dcterms:created>
  <dcterms:modified xsi:type="dcterms:W3CDTF">2020-02-24T12:15:57Z</dcterms:modified>
  <cp:category>LIS-Bericht</cp:category>
</cp:coreProperties>
</file>