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F31" i="10"/>
  <c r="F42" i="10"/>
  <c r="G48" i="10" l="1"/>
  <c r="G75" i="10" l="1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7" i="10"/>
  <c r="G46" i="10"/>
  <c r="G45" i="10"/>
  <c r="G44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E11" i="10"/>
  <c r="E31" i="10" s="1"/>
  <c r="D11" i="10"/>
  <c r="D31" i="10" s="1"/>
  <c r="C11" i="10"/>
  <c r="C31" i="10" s="1"/>
  <c r="B11" i="10"/>
  <c r="B31" i="10" s="1"/>
  <c r="G9" i="10"/>
  <c r="G7" i="10"/>
  <c r="G42" i="10" l="1"/>
  <c r="G31" i="10"/>
  <c r="G11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<sst xmlns="http://schemas.openxmlformats.org/spreadsheetml/2006/main" count="241" uniqueCount="188">
  <si>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</si>
  <si>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</si>
  <si>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</si>
  <si>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</si>
  <si>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</si>
  <si>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</si>
  <si>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</si>
  <si>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</si>
  <si>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</si>
  <si>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</si>
  <si>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</si>
  <si>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</si>
  <si>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</si>
  <si>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</si>
  <si>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</si>
  <si>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</si>
  <si>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</si>
  <si>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</si>
  <si>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</si>
  <si>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</si>
  <si>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</si>
  <si>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</si>
  <si>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</si>
  <si>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</si>
  <si>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</si>
  <si>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</si>
  <si>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</si>
  <si>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</si>
  <si>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</si>
  <si>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</si>
  <si>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</si>
  <si>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</si>
  <si>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</si>
  <si>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</si>
  <si>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</si>
  <si>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</si>
  <si>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</si>
  <si>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</si>
  <si>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</si>
  <si>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</si>
  <si>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</si>
  <si>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</si>
  <si>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</si>
  <si>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</si>
  <si>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</si>
  <si>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</si>
  <si>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</si>
  <si>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</si>
  <si>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</si>
  <si>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</si>
  <si>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</si>
  <si>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</si>
  <si>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</si>
  <si>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</si>
  <si>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</si>
  <si>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</si>
  <si>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</si>
  <si>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</si>
  <si>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</si>
  <si>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</si>
  <si>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</si>
  <si>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</si>
  <si>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</si>
  <si>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</si>
  <si>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</si>
  <si>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</si>
  <si>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</si>
  <si>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</si>
  <si>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</si>
  <si>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</si>
  <si>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</si>
  <si>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</si>
  <si>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</si>
  <si>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</si>
  <si>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</si>
  <si>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</si>
  <si>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</si>
  <si>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</si>
  <si>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</si>
  <si>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</si>
  <si>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</si>
  <si>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</si>
  <si>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</si>
  <si>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</si>
  <si>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</si>
  <si>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</si>
  <si>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</si>
  <si>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</si>
  <si>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</si>
  <si>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</si>
  <si>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</si>
  <si>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</si>
  <si>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</si>
  <si>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</si>
  <si>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</si>
  <si>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</si>
  <si>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</si>
  <si>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</si>
  <si>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</si>
  <si>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</si>
  <si>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</si>
  <si>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</si>
  <si>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</si>
  <si>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</si>
  <si>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</si>
  <si>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</si>
  <si>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</si>
  <si>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</si>
  <si>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</si>
  <si>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</si>
  <si>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</si>
  <si>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</si>
  <si>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</si>
  <si>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</si>
  <si>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</si>
  <si>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</si>
  <si>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</si>
  <si>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</si>
  <si>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</si>
  <si>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</si>
  <si>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</si>
  <si>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</si>
  <si>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</si>
  <si>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</si>
  <si>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</si>
  <si>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</si>
  <si>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</si>
  <si>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</si>
  <si>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</si>
  <si>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</si>
  <si>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</si>
  <si>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</si>
  <si>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</si>
  <si>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</si>
  <si>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</si>
  <si>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</si>
  <si>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</si>
  <si>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</si>
  <si>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</si>
  <si>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</si>
  <si>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</si>
  <si>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</si>
  <si>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</si>
  <si>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</si>
  <si>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</si>
  <si>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</si>
  <si>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</si>
  <si>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</si>
  <si>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</si>
  <si>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</si>
  <si>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</si>
  <si>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</si>
  <si>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</si>
  <si>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</si>
  <si>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</si>
  <si>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</si>
  <si>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</si>
  <si>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</si>
  <si>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</si>
  <si>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</si>
  <si>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</si>
  <si>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</si>
  <si>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</si>
  <si>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</si>
  <si>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</si>
  <si>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</si>
  <si>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</si>
  <si>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2/20 HH</t>
  </si>
  <si>
    <t>2. Quartal 2020</t>
  </si>
  <si>
    <t xml:space="preserve">© Statistisches Amt für Hamburg und Schleswig-Holstein, Hamburg 2020  
Auszugsweise Vervielfältigung und Verbreitung mit Quellenangabe gestattet.        </t>
  </si>
  <si>
    <t>Januar - Juni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</si>
  <si>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</si>
  <si>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</si>
  <si>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</si>
  <si>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2018 bis 2020 im Monatsvergleich</t>
  </si>
  <si>
    <t>Januar - Juni 2020</t>
  </si>
  <si>
    <t>Frankreich</t>
  </si>
  <si>
    <t>Vereinigt.Königreich</t>
  </si>
  <si>
    <t>China, Volksrepublik</t>
  </si>
  <si>
    <t>Verein.Staaten (USA)</t>
  </si>
  <si>
    <t>Indien</t>
  </si>
  <si>
    <t xml:space="preserve">2. Ausfuhr des Landes Hamburg im monatlichen Jahresvergleich in 2018 bis 2020 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</si>
  <si>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</si>
  <si>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 Austritt 02/2020</t>
    </r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</si>
  <si>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</si>
  <si>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</si>
  <si>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r>
      <t>2019</t>
    </r>
    <r>
      <rPr>
        <vertAlign val="superscript"/>
        <sz val="9"/>
        <rFont val="Arial"/>
        <family val="2"/>
      </rPr>
      <t>b</t>
    </r>
  </si>
  <si>
    <t>Herausgegeben am: 23.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</si>
</sst>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27" fillId="0" borderId="0"/>
    <xf numFmtId="0" fontId="32" fillId="0" borderId="0" applyNumberForma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5" fontId="7" fillId="0" borderId="0" xfId="0" applyNumberFormat="1" applyFont="1"/>
    <xf numFmtId="0" fontId="8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20" fillId="3" borderId="8" xfId="0" quotePrefix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/>
    <xf numFmtId="0" fontId="20" fillId="0" borderId="11" xfId="0" applyFont="1" applyBorder="1" applyAlignment="1">
      <alignment horizontal="left" indent="4"/>
    </xf>
    <xf numFmtId="0" fontId="20" fillId="0" borderId="11" xfId="0" applyFont="1" applyBorder="1" applyAlignment="1">
      <alignment horizontal="left" indent="2"/>
    </xf>
    <xf numFmtId="0" fontId="18" fillId="0" borderId="11" xfId="0" applyFont="1" applyBorder="1"/>
    <xf numFmtId="0" fontId="18" fillId="0" borderId="11" xfId="0" applyFont="1" applyBorder="1" applyAlignment="1">
      <alignment horizontal="left" indent="2"/>
    </xf>
    <xf numFmtId="0" fontId="18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8" fillId="0" borderId="11" xfId="0" applyFont="1" applyBorder="1" applyAlignment="1">
      <alignment horizontal="left" vertical="top" wrapText="1" indent="1"/>
    </xf>
    <xf numFmtId="0" fontId="20" fillId="0" borderId="11" xfId="0" applyFont="1" applyBorder="1" applyAlignment="1">
      <alignment horizontal="left" vertical="top" wrapText="1" indent="1"/>
    </xf>
    <xf numFmtId="0" fontId="20" fillId="0" borderId="11" xfId="0" applyFont="1" applyBorder="1" applyAlignment="1">
      <alignment horizontal="left" vertical="center" indent="2"/>
    </xf>
    <xf numFmtId="0" fontId="20" fillId="0" borderId="11" xfId="0" applyFont="1" applyBorder="1" applyAlignment="1">
      <alignment horizontal="left" indent="1"/>
    </xf>
    <xf numFmtId="0" fontId="18" fillId="0" borderId="11" xfId="0" applyFont="1" applyBorder="1" applyAlignment="1">
      <alignment horizontal="left" indent="1"/>
    </xf>
    <xf numFmtId="0" fontId="18" fillId="0" borderId="11" xfId="0" applyFont="1" applyBorder="1" applyAlignment="1">
      <alignment horizontal="left" indent="3"/>
    </xf>
    <xf numFmtId="0" fontId="20" fillId="0" borderId="11" xfId="0" applyFont="1" applyBorder="1" applyAlignment="1">
      <alignment horizontal="left" indent="3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ont="1"/>
    <xf numFmtId="0" fontId="18" fillId="0" borderId="6" xfId="0" applyFont="1" applyBorder="1" applyAlignment="1">
      <alignment horizontal="left" vertical="top" indent="2"/>
    </xf>
    <xf numFmtId="0" fontId="20" fillId="0" borderId="6" xfId="0" applyFont="1" applyBorder="1" applyAlignment="1">
      <alignment horizontal="left" vertical="top" indent="2"/>
    </xf>
    <xf numFmtId="0" fontId="20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20" fillId="0" borderId="6" xfId="0" applyFont="1" applyBorder="1"/>
    <xf numFmtId="0" fontId="18" fillId="0" borderId="6" xfId="0" applyFont="1" applyBorder="1" applyAlignment="1">
      <alignment horizontal="left" wrapText="1"/>
    </xf>
    <xf numFmtId="0" fontId="31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vertical="top" indent="3"/>
    </xf>
    <xf numFmtId="0" fontId="20" fillId="0" borderId="6" xfId="0" applyFont="1" applyBorder="1" applyAlignment="1">
      <alignment horizontal="left" vertical="top" indent="3"/>
    </xf>
    <xf numFmtId="0" fontId="20" fillId="0" borderId="6" xfId="0" applyFont="1" applyBorder="1" applyAlignment="1">
      <alignment horizontal="left" vertical="top" indent="1"/>
    </xf>
    <xf numFmtId="0" fontId="20" fillId="0" borderId="6" xfId="0" applyFont="1" applyBorder="1" applyAlignment="1">
      <alignment horizontal="left" indent="1"/>
    </xf>
    <xf numFmtId="0" fontId="18" fillId="0" borderId="6" xfId="0" applyFont="1" applyBorder="1" applyAlignment="1">
      <alignment horizontal="left" inden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3" fillId="0" borderId="0" xfId="2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applyProtection="1">
      <alignment horizontal="right"/>
      <protection locked="0"/>
    </xf>
    <xf numFmtId="0" fontId="26" fillId="0" borderId="0" xfId="0" quotePrefix="1" applyFont="1" applyAlignment="1">
      <alignment horizontal="right"/>
    </xf>
    <xf numFmtId="0" fontId="20" fillId="3" borderId="8" xfId="0" quotePrefix="1" applyFont="1" applyFill="1" applyBorder="1" applyAlignment="1">
      <alignment horizontal="centerContinuous" vertical="center" wrapText="1"/>
    </xf>
    <xf numFmtId="166" fontId="18" fillId="0" borderId="0" xfId="0" applyNumberFormat="1" applyFont="1"/>
    <xf numFmtId="167" fontId="18" fillId="0" borderId="0" xfId="0" applyNumberFormat="1" applyFont="1"/>
    <xf numFmtId="166" fontId="31" fillId="0" borderId="13" xfId="0" applyNumberFormat="1" applyFont="1" applyBorder="1"/>
    <xf numFmtId="166" fontId="31" fillId="0" borderId="14" xfId="0" applyNumberFormat="1" applyFont="1" applyBorder="1"/>
    <xf numFmtId="167" fontId="31" fillId="0" borderId="14" xfId="0" applyNumberFormat="1" applyFont="1" applyBorder="1"/>
    <xf numFmtId="0" fontId="18" fillId="3" borderId="8" xfId="0" quotePrefix="1" applyFont="1" applyFill="1" applyBorder="1" applyAlignment="1">
      <alignment horizontal="center" vertical="center"/>
    </xf>
    <xf numFmtId="0" fontId="18" fillId="3" borderId="8" xfId="0" quotePrefix="1" applyFont="1" applyFill="1" applyBorder="1" applyAlignment="1">
      <alignment horizontal="center" vertical="center" wrapText="1"/>
    </xf>
    <xf numFmtId="166" fontId="31" fillId="0" borderId="5" xfId="0" applyNumberFormat="1" applyFont="1" applyBorder="1"/>
    <xf numFmtId="166" fontId="31" fillId="0" borderId="4" xfId="0" applyNumberFormat="1" applyFont="1" applyBorder="1"/>
    <xf numFmtId="167" fontId="31" fillId="0" borderId="4" xfId="0" applyNumberFormat="1" applyFont="1" applyBorder="1"/>
    <xf numFmtId="168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Alignment="1">
      <alignment horizontal="right" vertical="center"/>
    </xf>
    <xf numFmtId="168" fontId="7" fillId="0" borderId="0" xfId="0" applyNumberFormat="1" applyFont="1"/>
    <xf numFmtId="166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0" fontId="18" fillId="3" borderId="8" xfId="0" quotePrefix="1" applyFont="1" applyFill="1" applyBorder="1" applyAlignment="1">
      <alignment horizontal="center" vertical="center" wrapText="1"/>
    </xf>
    <xf numFmtId="0" fontId="0" fillId="0" borderId="0" xfId="0" applyNumberFormat="1"/>
    <xf numFmtId="166" fontId="0" fillId="0" borderId="0" xfId="0" applyNumberFormat="1"/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3" fillId="0" borderId="0" xfId="2" applyFont="1" applyAlignment="1">
      <alignment horizontal="left" wrapText="1"/>
    </xf>
    <xf numFmtId="0" fontId="12" fillId="0" borderId="0" xfId="0" applyFont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17" fontId="20" fillId="3" borderId="8" xfId="0" quotePrefix="1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2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8" fillId="3" borderId="8" xfId="0" quotePrefix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indent="1"/>
    </xf>
    <xf numFmtId="0" fontId="18" fillId="3" borderId="11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0" borderId="9" xfId="0" applyFont="1" applyBorder="1" applyAlignment="1"/>
    <xf numFmtId="0" fontId="18" fillId="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 vertical="center" indent="1"/>
    </xf>
    <xf numFmtId="17" fontId="20" fillId="0" borderId="0" xfId="0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5">
    <cellStyle name="Link" xfId="2" builtinId="8"/>
    <cellStyle name="Standard" xfId="0" builtinId="0"/>
    <cellStyle name="Standard 2" xfId="3"/>
    <cellStyle name="Standard 3" xfId="4"/>
    <cellStyle name="Standard 3 2" xfId="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Schweiz</c:v>
                </c:pt>
                <c:pt idx="3">
                  <c:v>China, Volksrepublik</c:v>
                </c:pt>
                <c:pt idx="4">
                  <c:v>Türkei</c:v>
                </c:pt>
                <c:pt idx="5">
                  <c:v>Verein.Staaten (USA)</c:v>
                </c:pt>
                <c:pt idx="6">
                  <c:v>Niederlande</c:v>
                </c:pt>
                <c:pt idx="7">
                  <c:v>Indien</c:v>
                </c:pt>
                <c:pt idx="8">
                  <c:v>Polen</c:v>
                </c:pt>
                <c:pt idx="9">
                  <c:v>Italien</c:v>
                </c:pt>
                <c:pt idx="10">
                  <c:v>Belgien</c:v>
                </c:pt>
                <c:pt idx="11">
                  <c:v>Dänemark</c:v>
                </c:pt>
                <c:pt idx="12">
                  <c:v>Österreich</c:v>
                </c:pt>
                <c:pt idx="13">
                  <c:v>Schweden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3165.7508130000001</c:v>
                </c:pt>
                <c:pt idx="1">
                  <c:v>1327.7988499999999</c:v>
                </c:pt>
                <c:pt idx="2">
                  <c:v>1036.3666129999999</c:v>
                </c:pt>
                <c:pt idx="3">
                  <c:v>1031.1017079999999</c:v>
                </c:pt>
                <c:pt idx="4">
                  <c:v>962.079566</c:v>
                </c:pt>
                <c:pt idx="5">
                  <c:v>921.61891400000002</c:v>
                </c:pt>
                <c:pt idx="6">
                  <c:v>765.92880300000002</c:v>
                </c:pt>
                <c:pt idx="7">
                  <c:v>760.64293399999997</c:v>
                </c:pt>
                <c:pt idx="8">
                  <c:v>640.67775300000005</c:v>
                </c:pt>
                <c:pt idx="9">
                  <c:v>596.08454400000005</c:v>
                </c:pt>
                <c:pt idx="10">
                  <c:v>527.44370500000002</c:v>
                </c:pt>
                <c:pt idx="11">
                  <c:v>510.92665499999998</c:v>
                </c:pt>
                <c:pt idx="12">
                  <c:v>426.48222099999998</c:v>
                </c:pt>
                <c:pt idx="13">
                  <c:v>386.42125700000003</c:v>
                </c:pt>
                <c:pt idx="14">
                  <c:v>350.15815700000002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Schweiz</c:v>
                </c:pt>
                <c:pt idx="3">
                  <c:v>China, Volksrepublik</c:v>
                </c:pt>
                <c:pt idx="4">
                  <c:v>Türkei</c:v>
                </c:pt>
                <c:pt idx="5">
                  <c:v>Verein.Staaten (USA)</c:v>
                </c:pt>
                <c:pt idx="6">
                  <c:v>Niederlande</c:v>
                </c:pt>
                <c:pt idx="7">
                  <c:v>Indien</c:v>
                </c:pt>
                <c:pt idx="8">
                  <c:v>Polen</c:v>
                </c:pt>
                <c:pt idx="9">
                  <c:v>Italien</c:v>
                </c:pt>
                <c:pt idx="10">
                  <c:v>Belgien</c:v>
                </c:pt>
                <c:pt idx="11">
                  <c:v>Dänemark</c:v>
                </c:pt>
                <c:pt idx="12">
                  <c:v>Österreich</c:v>
                </c:pt>
                <c:pt idx="13">
                  <c:v>Schweden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4801.7454939999998</c:v>
                </c:pt>
                <c:pt idx="1">
                  <c:v>1802.8125849999999</c:v>
                </c:pt>
                <c:pt idx="2">
                  <c:v>524.40203499999996</c:v>
                </c:pt>
                <c:pt idx="3">
                  <c:v>2741.2591269999998</c:v>
                </c:pt>
                <c:pt idx="4">
                  <c:v>598.87749899999994</c:v>
                </c:pt>
                <c:pt idx="5">
                  <c:v>1470.7669430000001</c:v>
                </c:pt>
                <c:pt idx="6">
                  <c:v>794.48568399999999</c:v>
                </c:pt>
                <c:pt idx="7">
                  <c:v>654.88050299999998</c:v>
                </c:pt>
                <c:pt idx="8">
                  <c:v>639.52932499999997</c:v>
                </c:pt>
                <c:pt idx="9">
                  <c:v>457.09673099999998</c:v>
                </c:pt>
                <c:pt idx="10">
                  <c:v>523.79125099999999</c:v>
                </c:pt>
                <c:pt idx="11">
                  <c:v>336.97775799999999</c:v>
                </c:pt>
                <c:pt idx="12">
                  <c:v>473.60148600000002</c:v>
                </c:pt>
                <c:pt idx="13">
                  <c:v>213.01916800000001</c:v>
                </c:pt>
                <c:pt idx="14">
                  <c:v>787.485231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497224"/>
        <c:axId val="335507280"/>
      </c:barChart>
      <c:catAx>
        <c:axId val="33549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5507280"/>
        <c:crosses val="autoZero"/>
        <c:auto val="1"/>
        <c:lblAlgn val="ctr"/>
        <c:lblOffset val="100"/>
        <c:noMultiLvlLbl val="0"/>
      </c:catAx>
      <c:valAx>
        <c:axId val="33550728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35497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2945.6706370000002</c:v>
                </c:pt>
                <c:pt idx="1">
                  <c:v>3663.697028</c:v>
                </c:pt>
                <c:pt idx="2">
                  <c:v>3488.4594510000002</c:v>
                </c:pt>
                <c:pt idx="3">
                  <c:v>1995.189578</c:v>
                </c:pt>
                <c:pt idx="4">
                  <c:v>2354.662515</c:v>
                </c:pt>
                <c:pt idx="5">
                  <c:v>3583.3862600000002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28904"/>
        <c:axId val="335129288"/>
      </c:lineChart>
      <c:catAx>
        <c:axId val="33512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5129288"/>
        <c:crosses val="autoZero"/>
        <c:auto val="1"/>
        <c:lblAlgn val="ctr"/>
        <c:lblOffset val="100"/>
        <c:noMultiLvlLbl val="0"/>
      </c:catAx>
      <c:valAx>
        <c:axId val="335129288"/>
        <c:scaling>
          <c:orientation val="minMax"/>
        </c:scaling>
        <c:delete val="0"/>
        <c:axPos val="l"/>
        <c:majorGridlines/>
        <c:numFmt formatCode="###\ ###\ ##0\ \ ;\-###\ ###\ ##0\ \ ;&quot; &quot;\ \ " sourceLinked="0"/>
        <c:majorTickMark val="out"/>
        <c:minorTickMark val="none"/>
        <c:tickLblPos val="nextTo"/>
        <c:crossAx val="335128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06"/>
    </row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167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81" t="s">
        <v>168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187</v>
      </c>
    </row>
    <row r="22" spans="1:7" ht="20.25" customHeight="1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54" t="s">
        <v>0</v>
      </c>
      <c r="B1" s="154"/>
      <c r="C1" s="154"/>
      <c r="D1" s="154"/>
      <c r="E1" s="154"/>
      <c r="F1" s="154"/>
      <c r="G1" s="154"/>
    </row>
    <row r="2" spans="1:7" s="43" customFormat="1" ht="15.75" x14ac:dyDescent="0.25">
      <c r="A2" s="105"/>
      <c r="B2" s="105"/>
      <c r="C2" s="105"/>
      <c r="D2" s="105"/>
      <c r="E2" s="105"/>
      <c r="F2" s="105"/>
      <c r="G2" s="105"/>
    </row>
    <row r="3" spans="1:7" s="43" customFormat="1" x14ac:dyDescent="0.2"/>
    <row r="4" spans="1:7" s="43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43" customFormat="1" x14ac:dyDescent="0.2">
      <c r="A5" s="110"/>
      <c r="B5" s="110"/>
      <c r="C5" s="110"/>
      <c r="D5" s="110"/>
      <c r="E5" s="110"/>
      <c r="F5" s="110"/>
      <c r="G5" s="110"/>
    </row>
    <row r="6" spans="1:7" s="43" customFormat="1" x14ac:dyDescent="0.2">
      <c r="A6" s="70" t="s">
        <v>145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11" t="s">
        <v>132</v>
      </c>
      <c r="B8" s="112"/>
      <c r="C8" s="112"/>
      <c r="D8" s="112"/>
      <c r="E8" s="112"/>
      <c r="F8" s="112"/>
      <c r="G8" s="112"/>
    </row>
    <row r="9" spans="1:7" s="43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43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11" t="s">
        <v>134</v>
      </c>
      <c r="B15" s="112"/>
      <c r="C15" s="112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5" t="s">
        <v>154</v>
      </c>
      <c r="B17" s="112"/>
      <c r="C17" s="112"/>
      <c r="D17" s="73"/>
      <c r="E17" s="73"/>
      <c r="F17" s="73"/>
      <c r="G17" s="73"/>
    </row>
    <row r="18" spans="1:7" s="43" customFormat="1" ht="12.75" customHeight="1" x14ac:dyDescent="0.2">
      <c r="A18" s="73" t="s">
        <v>138</v>
      </c>
      <c r="B18" s="116" t="s">
        <v>161</v>
      </c>
      <c r="C18" s="112"/>
      <c r="D18" s="73"/>
      <c r="E18" s="73"/>
      <c r="F18" s="73"/>
      <c r="G18" s="73"/>
    </row>
    <row r="19" spans="1:7" s="43" customFormat="1" ht="12.75" customHeight="1" x14ac:dyDescent="0.2">
      <c r="A19" s="73" t="s">
        <v>139</v>
      </c>
      <c r="B19" s="117" t="s">
        <v>155</v>
      </c>
      <c r="C19" s="117"/>
      <c r="D19" s="117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11" t="s">
        <v>146</v>
      </c>
      <c r="B21" s="112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140</v>
      </c>
      <c r="B23" s="112" t="s">
        <v>141</v>
      </c>
      <c r="C23" s="112"/>
      <c r="D23" s="73"/>
      <c r="E23" s="73"/>
      <c r="F23" s="73"/>
      <c r="G23" s="73"/>
    </row>
    <row r="24" spans="1:7" s="43" customFormat="1" ht="12.75" customHeight="1" x14ac:dyDescent="0.2">
      <c r="A24" s="73" t="s">
        <v>142</v>
      </c>
      <c r="B24" s="112" t="s">
        <v>143</v>
      </c>
      <c r="C24" s="112"/>
      <c r="D24" s="73"/>
      <c r="E24" s="73"/>
      <c r="F24" s="73"/>
      <c r="G24" s="73"/>
    </row>
    <row r="25" spans="1:7" s="43" customFormat="1" ht="12.75" customHeight="1" x14ac:dyDescent="0.2">
      <c r="A25" s="73"/>
      <c r="B25" s="112"/>
      <c r="C25" s="112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147</v>
      </c>
      <c r="B27" s="74" t="s">
        <v>148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4" t="s">
        <v>169</v>
      </c>
      <c r="B29" s="112"/>
      <c r="C29" s="112"/>
      <c r="D29" s="112"/>
      <c r="E29" s="112"/>
      <c r="F29" s="112"/>
      <c r="G29" s="112"/>
    </row>
    <row r="30" spans="1:7" s="43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10" t="s">
        <v>149</v>
      </c>
      <c r="B41" s="110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150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144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5.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9" t="s">
        <v>159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27" t="s">
        <v>137</v>
      </c>
      <c r="B3" s="82" t="s">
        <v>118</v>
      </c>
      <c r="C3" s="82" t="s">
        <v>119</v>
      </c>
      <c r="D3" s="82" t="s">
        <v>120</v>
      </c>
      <c r="E3" s="122" t="s">
        <v>170</v>
      </c>
      <c r="F3" s="123"/>
      <c r="G3" s="124"/>
    </row>
    <row r="4" spans="1:7" s="9" customFormat="1" ht="18" customHeight="1" x14ac:dyDescent="0.2">
      <c r="A4" s="128"/>
      <c r="B4" s="120" t="s">
        <v>171</v>
      </c>
      <c r="C4" s="121"/>
      <c r="D4" s="121"/>
      <c r="E4" s="34" t="s">
        <v>171</v>
      </c>
      <c r="F4" s="34" t="s">
        <v>186</v>
      </c>
      <c r="G4" s="125" t="s">
        <v>160</v>
      </c>
    </row>
    <row r="5" spans="1:7" s="9" customFormat="1" ht="17.25" customHeight="1" x14ac:dyDescent="0.2">
      <c r="A5" s="129"/>
      <c r="B5" s="120" t="s">
        <v>131</v>
      </c>
      <c r="C5" s="121"/>
      <c r="D5" s="121"/>
      <c r="E5" s="121"/>
      <c r="F5" s="121"/>
      <c r="G5" s="126"/>
    </row>
    <row r="6" spans="1:7" s="9" customFormat="1" ht="14.25" customHeight="1" x14ac:dyDescent="0.2">
      <c r="A6" s="149"/>
      <c r="B6" s="150"/>
      <c r="C6" s="151"/>
      <c r="D6" s="151"/>
      <c r="E6" s="151"/>
      <c r="F6" s="151"/>
      <c r="G6" s="152"/>
    </row>
    <row r="7" spans="1:7" s="9" customFormat="1" ht="18.75" customHeight="1" x14ac:dyDescent="0.2">
      <c r="A7" s="36" t="s">
        <v>22</v>
      </c>
      <c r="B7" s="83">
        <v>153.77067500000001</v>
      </c>
      <c r="C7" s="83">
        <v>151.60113999999999</v>
      </c>
      <c r="D7" s="83">
        <v>147.16819799999999</v>
      </c>
      <c r="E7" s="83">
        <v>962.46067600000003</v>
      </c>
      <c r="F7" s="83">
        <v>815.76386000000002</v>
      </c>
      <c r="G7" s="84">
        <v>17.98275496048575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5.9282000000000001E-2</v>
      </c>
      <c r="C9" s="83">
        <v>3.9451E-2</v>
      </c>
      <c r="D9" s="83">
        <v>0.43149999999999999</v>
      </c>
      <c r="E9" s="83">
        <v>0.85773200000000005</v>
      </c>
      <c r="F9" s="83">
        <v>0.87395599999999996</v>
      </c>
      <c r="G9" s="84">
        <v>-1.856386362700178</v>
      </c>
    </row>
    <row r="10" spans="1:7" s="9" customFormat="1" ht="12" x14ac:dyDescent="0.2">
      <c r="A10" s="46" t="s">
        <v>25</v>
      </c>
      <c r="B10" s="83">
        <v>14.038952</v>
      </c>
      <c r="C10" s="83">
        <v>11.289399</v>
      </c>
      <c r="D10" s="83">
        <v>12.836831999999999</v>
      </c>
      <c r="E10" s="83">
        <v>94.231768000000002</v>
      </c>
      <c r="F10" s="83">
        <v>121.93907</v>
      </c>
      <c r="G10" s="84">
        <v>-22.722251367014678</v>
      </c>
    </row>
    <row r="11" spans="1:7" s="9" customFormat="1" ht="12" x14ac:dyDescent="0.2">
      <c r="A11" s="46" t="s">
        <v>26</v>
      </c>
      <c r="B11" s="83">
        <v>134.055734</v>
      </c>
      <c r="C11" s="83">
        <v>134.809203</v>
      </c>
      <c r="D11" s="83">
        <v>127.84107400000001</v>
      </c>
      <c r="E11" s="83">
        <v>830.11331199999995</v>
      </c>
      <c r="F11" s="83">
        <v>636.46166200000005</v>
      </c>
      <c r="G11" s="84">
        <v>30.426286697532447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18.184785999999999</v>
      </c>
      <c r="C13" s="83">
        <v>23.7864</v>
      </c>
      <c r="D13" s="83">
        <v>13.073446000000001</v>
      </c>
      <c r="E13" s="83">
        <v>109.549351</v>
      </c>
      <c r="F13" s="83">
        <v>41.985883000000001</v>
      </c>
      <c r="G13" s="84">
        <v>160.91948810508524</v>
      </c>
    </row>
    <row r="14" spans="1:7" s="9" customFormat="1" ht="12" x14ac:dyDescent="0.2">
      <c r="A14" s="47" t="s">
        <v>28</v>
      </c>
      <c r="B14" s="83">
        <v>34.868518999999999</v>
      </c>
      <c r="C14" s="83">
        <v>53.873292999999997</v>
      </c>
      <c r="D14" s="83">
        <v>50.011457</v>
      </c>
      <c r="E14" s="83">
        <v>253.69048599999999</v>
      </c>
      <c r="F14" s="83">
        <v>181.66796500000001</v>
      </c>
      <c r="G14" s="84">
        <v>39.645141068211984</v>
      </c>
    </row>
    <row r="15" spans="1:7" s="9" customFormat="1" ht="12" x14ac:dyDescent="0.2">
      <c r="A15" s="48" t="s">
        <v>27</v>
      </c>
      <c r="B15" s="83">
        <v>5.6167069999999999</v>
      </c>
      <c r="C15" s="83">
        <v>5.4630869999999998</v>
      </c>
      <c r="D15" s="83">
        <v>6.0587920000000004</v>
      </c>
      <c r="E15" s="83">
        <v>37.257863999999998</v>
      </c>
      <c r="F15" s="83">
        <v>56.489172000000003</v>
      </c>
      <c r="G15" s="84">
        <v>-34.044237716920335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1858.683223</v>
      </c>
      <c r="C17" s="83">
        <v>2201.2720389999999</v>
      </c>
      <c r="D17" s="83">
        <v>3427.7132459999998</v>
      </c>
      <c r="E17" s="83">
        <v>17325.659342999999</v>
      </c>
      <c r="F17" s="83">
        <v>24340.152898</v>
      </c>
      <c r="G17" s="84">
        <v>-28.81860925194259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16.725659</v>
      </c>
      <c r="C19" s="83">
        <v>13.380172</v>
      </c>
      <c r="D19" s="83">
        <v>11.693762</v>
      </c>
      <c r="E19" s="83">
        <v>112.80818600000001</v>
      </c>
      <c r="F19" s="83">
        <v>74.054214999999999</v>
      </c>
      <c r="G19" s="84">
        <v>52.331890899120339</v>
      </c>
    </row>
    <row r="20" spans="1:7" s="9" customFormat="1" ht="12" x14ac:dyDescent="0.2">
      <c r="A20" s="48" t="s">
        <v>33</v>
      </c>
      <c r="B20" s="83">
        <v>401.32137999999998</v>
      </c>
      <c r="C20" s="83">
        <v>348.06070299999999</v>
      </c>
      <c r="D20" s="83">
        <v>494.01671299999998</v>
      </c>
      <c r="E20" s="83">
        <v>3052.0481650000002</v>
      </c>
      <c r="F20" s="83">
        <v>3846.1312069999999</v>
      </c>
      <c r="G20" s="84">
        <v>-20.646280619724052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1.3238909999999999</v>
      </c>
      <c r="C22" s="83">
        <v>2.5019849999999999</v>
      </c>
      <c r="D22" s="83">
        <v>2.1729790000000002</v>
      </c>
      <c r="E22" s="83">
        <v>14.482766</v>
      </c>
      <c r="F22" s="83">
        <v>17.144085</v>
      </c>
      <c r="G22" s="84">
        <v>-15.523248980625098</v>
      </c>
    </row>
    <row r="23" spans="1:7" s="9" customFormat="1" ht="12" x14ac:dyDescent="0.2">
      <c r="A23" s="38" t="s">
        <v>36</v>
      </c>
      <c r="B23" s="83">
        <v>45.652051999999998</v>
      </c>
      <c r="C23" s="83">
        <v>31.048728000000001</v>
      </c>
      <c r="D23" s="83">
        <v>33.597769999999997</v>
      </c>
      <c r="E23" s="83">
        <v>316.13185499999997</v>
      </c>
      <c r="F23" s="83">
        <v>266.139298</v>
      </c>
      <c r="G23" s="84">
        <v>18.784357430746653</v>
      </c>
    </row>
    <row r="24" spans="1:7" s="9" customFormat="1" ht="12" x14ac:dyDescent="0.2">
      <c r="A24" s="38" t="s">
        <v>38</v>
      </c>
      <c r="B24" s="83">
        <v>17.456529</v>
      </c>
      <c r="C24" s="83">
        <v>15.523823999999999</v>
      </c>
      <c r="D24" s="83">
        <v>15.204953</v>
      </c>
      <c r="E24" s="83">
        <v>111.362495</v>
      </c>
      <c r="F24" s="83">
        <v>120.363912</v>
      </c>
      <c r="G24" s="84">
        <v>-7.4785015295946948</v>
      </c>
    </row>
    <row r="25" spans="1:7" s="9" customFormat="1" ht="12" x14ac:dyDescent="0.2">
      <c r="A25" s="38" t="s">
        <v>37</v>
      </c>
      <c r="B25" s="83">
        <v>113.801689</v>
      </c>
      <c r="C25" s="83">
        <v>107.74473</v>
      </c>
      <c r="D25" s="83">
        <v>135.410988</v>
      </c>
      <c r="E25" s="83">
        <v>1055.6185989999999</v>
      </c>
      <c r="F25" s="83">
        <v>1728.6132110000001</v>
      </c>
      <c r="G25" s="84">
        <v>-38.932631528985816</v>
      </c>
    </row>
    <row r="26" spans="1:7" s="9" customFormat="1" ht="12" x14ac:dyDescent="0.2">
      <c r="A26" s="49" t="s">
        <v>39</v>
      </c>
      <c r="B26" s="83">
        <v>1440.636184</v>
      </c>
      <c r="C26" s="83">
        <v>1839.8311639999999</v>
      </c>
      <c r="D26" s="83">
        <v>2922.0027709999999</v>
      </c>
      <c r="E26" s="83">
        <v>14160.802992000001</v>
      </c>
      <c r="F26" s="83">
        <v>20419.967476000002</v>
      </c>
      <c r="G26" s="84">
        <v>-30.652176558834014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191.91549000000001</v>
      </c>
      <c r="C28" s="83">
        <v>156.88797600000001</v>
      </c>
      <c r="D28" s="83">
        <v>187.06347099999999</v>
      </c>
      <c r="E28" s="83">
        <v>1322.696858</v>
      </c>
      <c r="F28" s="83">
        <v>1304.098645</v>
      </c>
      <c r="G28" s="84">
        <v>1.4261354439180423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20.47072</v>
      </c>
      <c r="C30" s="83">
        <v>14.201665</v>
      </c>
      <c r="D30" s="83">
        <v>17.151848000000001</v>
      </c>
      <c r="E30" s="83">
        <v>145.774959</v>
      </c>
      <c r="F30" s="83">
        <v>159.382745</v>
      </c>
      <c r="G30" s="84">
        <v>-8.5378037628853747</v>
      </c>
    </row>
    <row r="31" spans="1:7" s="9" customFormat="1" ht="12" x14ac:dyDescent="0.2">
      <c r="A31" s="51" t="s">
        <v>43</v>
      </c>
      <c r="B31" s="83">
        <v>35.106670000000001</v>
      </c>
      <c r="C31" s="83">
        <v>36.690866</v>
      </c>
      <c r="D31" s="83">
        <v>40.100504000000001</v>
      </c>
      <c r="E31" s="83">
        <v>249.052762</v>
      </c>
      <c r="F31" s="83">
        <v>280.14003400000001</v>
      </c>
      <c r="G31" s="84">
        <v>-11.097047271722687</v>
      </c>
    </row>
    <row r="32" spans="1:7" s="9" customFormat="1" ht="12" x14ac:dyDescent="0.2">
      <c r="A32" s="51" t="s">
        <v>42</v>
      </c>
      <c r="B32" s="83">
        <v>36.812942</v>
      </c>
      <c r="C32" s="83">
        <v>42.175511</v>
      </c>
      <c r="D32" s="83">
        <v>64.251593999999997</v>
      </c>
      <c r="E32" s="83">
        <v>337.18261200000001</v>
      </c>
      <c r="F32" s="83">
        <v>313.07630799999998</v>
      </c>
      <c r="G32" s="84">
        <v>7.6998173876510663</v>
      </c>
    </row>
    <row r="33" spans="1:7" s="9" customFormat="1" ht="12" x14ac:dyDescent="0.2">
      <c r="A33" s="40" t="s">
        <v>44</v>
      </c>
      <c r="B33" s="83">
        <v>1248.7206940000001</v>
      </c>
      <c r="C33" s="83">
        <v>1682.943188</v>
      </c>
      <c r="D33" s="83">
        <v>2734.9393</v>
      </c>
      <c r="E33" s="83">
        <v>12838.106134</v>
      </c>
      <c r="F33" s="83">
        <v>19115.868831</v>
      </c>
      <c r="G33" s="84">
        <v>-32.840582620128785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9.2598470000000006</v>
      </c>
      <c r="C35" s="83">
        <v>10.890173000000001</v>
      </c>
      <c r="D35" s="83">
        <v>14.322958</v>
      </c>
      <c r="E35" s="83">
        <v>67.670641000000003</v>
      </c>
      <c r="F35" s="83">
        <v>71.391442999999995</v>
      </c>
      <c r="G35" s="84">
        <v>-5.2118318997978434</v>
      </c>
    </row>
    <row r="36" spans="1:7" s="9" customFormat="1" ht="12" x14ac:dyDescent="0.2">
      <c r="A36" s="51" t="s">
        <v>46</v>
      </c>
      <c r="B36" s="83">
        <v>10.603911999999999</v>
      </c>
      <c r="C36" s="83">
        <v>10.866353999999999</v>
      </c>
      <c r="D36" s="83">
        <v>11.138617</v>
      </c>
      <c r="E36" s="83">
        <v>71.403650999999996</v>
      </c>
      <c r="F36" s="83">
        <v>93.017128</v>
      </c>
      <c r="G36" s="84">
        <v>-23.236018424477706</v>
      </c>
    </row>
    <row r="37" spans="1:7" s="9" customFormat="1" ht="12" x14ac:dyDescent="0.2">
      <c r="A37" s="51" t="s">
        <v>47</v>
      </c>
      <c r="B37" s="83">
        <v>14.07362</v>
      </c>
      <c r="C37" s="83">
        <v>15.022296000000001</v>
      </c>
      <c r="D37" s="83">
        <v>15.000450000000001</v>
      </c>
      <c r="E37" s="83">
        <v>97.049272999999999</v>
      </c>
      <c r="F37" s="83">
        <v>128.61258599999999</v>
      </c>
      <c r="G37" s="84">
        <v>-24.541387419113079</v>
      </c>
    </row>
    <row r="38" spans="1:7" s="9" customFormat="1" ht="12" x14ac:dyDescent="0.2">
      <c r="A38" s="51" t="s">
        <v>48</v>
      </c>
      <c r="B38" s="83">
        <v>147.146344</v>
      </c>
      <c r="C38" s="83">
        <v>138.87782300000001</v>
      </c>
      <c r="D38" s="83">
        <v>172.186959</v>
      </c>
      <c r="E38" s="83">
        <v>1018.8653440000001</v>
      </c>
      <c r="F38" s="83">
        <v>1249.833938</v>
      </c>
      <c r="G38" s="84">
        <v>-18.479942572978828</v>
      </c>
    </row>
    <row r="39" spans="1:7" s="9" customFormat="1" ht="12" x14ac:dyDescent="0.2">
      <c r="A39" s="51" t="s">
        <v>49</v>
      </c>
      <c r="B39" s="83">
        <v>46.606552999999998</v>
      </c>
      <c r="C39" s="83">
        <v>62.312981000000001</v>
      </c>
      <c r="D39" s="83">
        <v>51.116545000000002</v>
      </c>
      <c r="E39" s="83">
        <v>386.392653</v>
      </c>
      <c r="F39" s="83">
        <v>329.56129199999998</v>
      </c>
      <c r="G39" s="84">
        <v>17.244549763447338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26.184564999999999</v>
      </c>
      <c r="C41" s="83">
        <v>21.609058000000001</v>
      </c>
      <c r="D41" s="83">
        <v>22.860240000000001</v>
      </c>
      <c r="E41" s="83">
        <v>159.95054099999999</v>
      </c>
      <c r="F41" s="83">
        <v>181.48124100000001</v>
      </c>
      <c r="G41" s="84">
        <v>-11.863870822880259</v>
      </c>
    </row>
    <row r="42" spans="1:7" s="9" customFormat="1" ht="12" x14ac:dyDescent="0.2">
      <c r="A42" s="51" t="s">
        <v>52</v>
      </c>
      <c r="B42" s="83">
        <v>30.107858</v>
      </c>
      <c r="C42" s="83">
        <v>27.107355999999999</v>
      </c>
      <c r="D42" s="83">
        <v>29.001104999999999</v>
      </c>
      <c r="E42" s="83">
        <v>194.665403</v>
      </c>
      <c r="F42" s="83">
        <v>221.67113800000001</v>
      </c>
      <c r="G42" s="84">
        <v>-12.182792601533905</v>
      </c>
    </row>
    <row r="43" spans="1:7" s="9" customFormat="1" ht="12" x14ac:dyDescent="0.2">
      <c r="A43" s="51" t="s">
        <v>53</v>
      </c>
      <c r="B43" s="83">
        <v>22.194948</v>
      </c>
      <c r="C43" s="83">
        <v>24.397998999999999</v>
      </c>
      <c r="D43" s="83">
        <v>19.300491000000001</v>
      </c>
      <c r="E43" s="83">
        <v>135.70684700000001</v>
      </c>
      <c r="F43" s="83">
        <v>125.237092</v>
      </c>
      <c r="G43" s="84">
        <v>8.3599473868332979</v>
      </c>
    </row>
    <row r="44" spans="1:7" s="9" customFormat="1" ht="12" x14ac:dyDescent="0.2">
      <c r="A44" s="51" t="s">
        <v>54</v>
      </c>
      <c r="B44" s="83">
        <v>5.8149999999999999E-3</v>
      </c>
      <c r="C44" s="83">
        <v>0</v>
      </c>
      <c r="D44" s="83">
        <v>89.671480000000003</v>
      </c>
      <c r="E44" s="83">
        <v>185.34052600000001</v>
      </c>
      <c r="F44" s="83">
        <v>200.609138</v>
      </c>
      <c r="G44" s="84">
        <v>-7.6111248730852878</v>
      </c>
    </row>
    <row r="45" spans="1:7" s="9" customFormat="1" ht="12" x14ac:dyDescent="0.2">
      <c r="A45" s="51" t="s">
        <v>55</v>
      </c>
      <c r="B45" s="83">
        <v>646.31123200000002</v>
      </c>
      <c r="C45" s="83">
        <v>1072.3301289999999</v>
      </c>
      <c r="D45" s="83">
        <v>1985.525406</v>
      </c>
      <c r="E45" s="83">
        <v>8409.1649940000007</v>
      </c>
      <c r="F45" s="83">
        <v>14153.001330999999</v>
      </c>
      <c r="G45" s="84">
        <v>-40.583874774455062</v>
      </c>
    </row>
    <row r="46" spans="1:7" s="9" customFormat="1" ht="12" x14ac:dyDescent="0.2">
      <c r="A46" s="51" t="s">
        <v>56</v>
      </c>
      <c r="B46" s="83">
        <v>42.229582999999998</v>
      </c>
      <c r="C46" s="83">
        <v>61.860214999999997</v>
      </c>
      <c r="D46" s="83">
        <v>82.349151000000006</v>
      </c>
      <c r="E46" s="83">
        <v>460.213032</v>
      </c>
      <c r="F46" s="83">
        <v>610.994775</v>
      </c>
      <c r="G46" s="84">
        <v>-24.6780740473599</v>
      </c>
    </row>
    <row r="47" spans="1:7" s="9" customFormat="1" ht="12" x14ac:dyDescent="0.2">
      <c r="A47" s="37"/>
    </row>
    <row r="48" spans="1:7" s="9" customFormat="1" ht="12" x14ac:dyDescent="0.2">
      <c r="A48" s="41" t="s">
        <v>165</v>
      </c>
      <c r="B48" s="83">
        <v>23.627115</v>
      </c>
      <c r="C48" s="83">
        <v>29.029129999999999</v>
      </c>
      <c r="D48" s="83">
        <v>47.255884999999999</v>
      </c>
      <c r="E48" s="83">
        <v>199.09289200000001</v>
      </c>
      <c r="F48" s="83">
        <v>139.38764800000001</v>
      </c>
      <c r="G48" s="84">
        <v>42.833956133616653</v>
      </c>
    </row>
    <row r="49" spans="1:33" x14ac:dyDescent="0.2">
      <c r="A49" s="39"/>
      <c r="B49" s="9"/>
      <c r="C49" s="9"/>
      <c r="D49" s="9"/>
      <c r="E49" s="9"/>
      <c r="F49" s="9"/>
      <c r="G49" s="9"/>
      <c r="AB49" s="9"/>
      <c r="AC49" s="9"/>
      <c r="AD49" s="9"/>
      <c r="AE49" s="9"/>
      <c r="AF49" s="9"/>
      <c r="AG49" s="9"/>
    </row>
    <row r="50" spans="1:33" x14ac:dyDescent="0.2">
      <c r="A50" s="42" t="s">
        <v>57</v>
      </c>
      <c r="B50" s="85">
        <v>2036.081013</v>
      </c>
      <c r="C50" s="86">
        <v>2381.9023090000001</v>
      </c>
      <c r="D50" s="86">
        <v>3622.1373290000001</v>
      </c>
      <c r="E50" s="86">
        <v>18487.212910999999</v>
      </c>
      <c r="F50" s="86">
        <v>25295.304405999999</v>
      </c>
      <c r="G50" s="87">
        <v>-26.914447779427135</v>
      </c>
      <c r="AB50" s="9"/>
      <c r="AC50" s="9"/>
      <c r="AD50" s="9"/>
      <c r="AE50" s="9"/>
      <c r="AF50" s="9"/>
      <c r="AG50" s="9"/>
    </row>
    <row r="51" spans="1:33" ht="12" customHeight="1" x14ac:dyDescent="0.2"/>
    <row r="52" spans="1:33" x14ac:dyDescent="0.2">
      <c r="A52" s="33" t="s">
        <v>158</v>
      </c>
    </row>
    <row r="53" spans="1:33" x14ac:dyDescent="0.2">
      <c r="A53" s="32" t="s">
        <v>135</v>
      </c>
      <c r="B53" s="32"/>
      <c r="C53" s="32"/>
      <c r="D53" s="32"/>
      <c r="E53" s="32"/>
      <c r="F53" s="32"/>
      <c r="G53" s="32"/>
    </row>
    <row r="54" spans="1:33" x14ac:dyDescent="0.2">
      <c r="A54" s="118" t="s">
        <v>136</v>
      </c>
      <c r="B54" s="118"/>
      <c r="C54" s="118"/>
      <c r="D54" s="118"/>
      <c r="E54" s="118"/>
      <c r="F54" s="118"/>
      <c r="G54" s="118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A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  <col min="27" max="27" width="22.125" style="103" bestFit="1" customWidth="1"/>
  </cols>
  <sheetData>
    <row r="1" spans="1:27" x14ac:dyDescent="0.2">
      <c r="A1" s="139" t="s">
        <v>162</v>
      </c>
      <c r="B1" s="153"/>
      <c r="C1" s="153"/>
      <c r="D1" s="153"/>
      <c r="E1" s="153"/>
      <c r="F1" s="153"/>
      <c r="G1" s="153"/>
    </row>
    <row r="2" spans="1:27" ht="9.75" customHeight="1" x14ac:dyDescent="0.2">
      <c r="A2" s="52"/>
      <c r="B2" s="53"/>
      <c r="C2" s="53"/>
      <c r="D2" s="53"/>
      <c r="E2" s="53"/>
      <c r="F2" s="53"/>
      <c r="G2" s="53"/>
    </row>
    <row r="3" spans="1:27" x14ac:dyDescent="0.2">
      <c r="A3" s="131" t="s">
        <v>58</v>
      </c>
      <c r="B3" s="88" t="s">
        <v>118</v>
      </c>
      <c r="C3" s="88" t="s">
        <v>119</v>
      </c>
      <c r="D3" s="88" t="s">
        <v>120</v>
      </c>
      <c r="E3" s="135" t="s">
        <v>170</v>
      </c>
      <c r="F3" s="135"/>
      <c r="G3" s="136"/>
    </row>
    <row r="4" spans="1:27" ht="24" customHeight="1" x14ac:dyDescent="0.2">
      <c r="A4" s="132"/>
      <c r="B4" s="130" t="s">
        <v>172</v>
      </c>
      <c r="C4" s="121"/>
      <c r="D4" s="121"/>
      <c r="E4" s="89" t="s">
        <v>172</v>
      </c>
      <c r="F4" s="102" t="s">
        <v>185</v>
      </c>
      <c r="G4" s="137" t="s">
        <v>157</v>
      </c>
    </row>
    <row r="5" spans="1:27" ht="17.25" customHeight="1" x14ac:dyDescent="0.2">
      <c r="A5" s="133"/>
      <c r="B5" s="121" t="s">
        <v>131</v>
      </c>
      <c r="C5" s="134"/>
      <c r="D5" s="134"/>
      <c r="E5" s="134"/>
      <c r="F5" s="134"/>
      <c r="G5" s="138"/>
    </row>
    <row r="6" spans="1:27" x14ac:dyDescent="0.2">
      <c r="A6" s="35"/>
      <c r="B6" s="9"/>
      <c r="C6" s="9"/>
      <c r="D6" s="9"/>
      <c r="E6" s="9"/>
      <c r="F6" s="9"/>
      <c r="G6" s="9"/>
    </row>
    <row r="7" spans="1:27" ht="12.75" customHeight="1" x14ac:dyDescent="0.2">
      <c r="A7" s="60" t="s">
        <v>59</v>
      </c>
      <c r="B7" s="83">
        <v>1532.9822280000001</v>
      </c>
      <c r="C7" s="83">
        <v>1847.8330940000001</v>
      </c>
      <c r="D7" s="83">
        <v>2465.2683809999999</v>
      </c>
      <c r="E7" s="83">
        <v>12419.529971</v>
      </c>
      <c r="F7" s="83">
        <v>14597.658794999999</v>
      </c>
      <c r="G7" s="84">
        <f>IF(AND(F7&gt;0,E7&gt;0),(E7/F7%)-100,"x  ")</f>
        <v>-14.921083268133742</v>
      </c>
    </row>
    <row r="8" spans="1:2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27" ht="12.75" customHeight="1" x14ac:dyDescent="0.2">
      <c r="A9" s="64" t="s">
        <v>60</v>
      </c>
      <c r="B9" s="83">
        <v>962.98535300000003</v>
      </c>
      <c r="C9" s="83">
        <v>1331.176528</v>
      </c>
      <c r="D9" s="83">
        <v>1509.8056650000001</v>
      </c>
      <c r="E9" s="83">
        <v>8893.5111219999999</v>
      </c>
      <c r="F9" s="83">
        <v>12710.749902</v>
      </c>
      <c r="G9" s="84">
        <f>IF(AND(F9&gt;0,E9&gt;0),(E9/F9%)-100,"x  ")</f>
        <v>-30.031578069200847</v>
      </c>
    </row>
    <row r="10" spans="1:2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27" ht="12.75" customHeight="1" x14ac:dyDescent="0.2">
      <c r="A11" s="57" t="s">
        <v>61</v>
      </c>
      <c r="B11" s="83">
        <f>SUM(B13:B30)</f>
        <v>711.24811799999998</v>
      </c>
      <c r="C11" s="83">
        <f>SUM(C13:C30)</f>
        <v>1058.8394519999999</v>
      </c>
      <c r="D11" s="83">
        <f>SUM(D13:D30)</f>
        <v>1143.9298100000001</v>
      </c>
      <c r="E11" s="83">
        <f>SUM(E13:E30)</f>
        <v>6506.4315200000001</v>
      </c>
      <c r="F11" s="83">
        <f>SUM(F13:F30)</f>
        <v>8653.444481999999</v>
      </c>
      <c r="G11" s="84">
        <f>IF(AND(F11&gt;0,E11&gt;0),(E11/F11%)-100,"x  ")</f>
        <v>-24.811079177384144</v>
      </c>
      <c r="AA11" s="104"/>
    </row>
    <row r="12" spans="1:2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27" ht="12.75" customHeight="1" x14ac:dyDescent="0.2">
      <c r="A13" s="66" t="s">
        <v>62</v>
      </c>
      <c r="B13" s="83">
        <v>345.04248699999999</v>
      </c>
      <c r="C13" s="83">
        <v>612.24355700000001</v>
      </c>
      <c r="D13" s="83">
        <v>604.47788300000002</v>
      </c>
      <c r="E13" s="83">
        <v>3165.7508130000001</v>
      </c>
      <c r="F13" s="83">
        <v>4801.7454939999998</v>
      </c>
      <c r="G13" s="84">
        <f t="shared" ref="G13:G31" si="0">IF(AND(F13&gt;0,E13&gt;0),(E13/F13%)-100,"x  ")</f>
        <v>-34.070832847018863</v>
      </c>
    </row>
    <row r="14" spans="1:27" ht="12.75" customHeight="1" x14ac:dyDescent="0.2">
      <c r="A14" s="66" t="s">
        <v>63</v>
      </c>
      <c r="B14" s="83">
        <v>64.650572999999994</v>
      </c>
      <c r="C14" s="83">
        <v>70.900289000000001</v>
      </c>
      <c r="D14" s="83">
        <v>82.665507000000005</v>
      </c>
      <c r="E14" s="83">
        <v>527.44370500000002</v>
      </c>
      <c r="F14" s="83">
        <v>523.79125099999999</v>
      </c>
      <c r="G14" s="84">
        <f t="shared" si="0"/>
        <v>0.69731099804108965</v>
      </c>
    </row>
    <row r="15" spans="1:27" ht="12.75" customHeight="1" x14ac:dyDescent="0.2">
      <c r="A15" s="66" t="s">
        <v>64</v>
      </c>
      <c r="B15" s="83">
        <v>2.7262770000000001</v>
      </c>
      <c r="C15" s="83">
        <v>3.4550200000000002</v>
      </c>
      <c r="D15" s="83">
        <v>6.0561090000000002</v>
      </c>
      <c r="E15" s="83">
        <v>30.608311</v>
      </c>
      <c r="F15" s="83">
        <v>27.904520999999999</v>
      </c>
      <c r="G15" s="84">
        <f t="shared" si="0"/>
        <v>9.6894334792559249</v>
      </c>
    </row>
    <row r="16" spans="1:27" ht="12.75" customHeight="1" x14ac:dyDescent="0.2">
      <c r="A16" s="66" t="s">
        <v>65</v>
      </c>
      <c r="B16" s="83">
        <v>91.769829999999999</v>
      </c>
      <c r="C16" s="83">
        <v>94.084395000000001</v>
      </c>
      <c r="D16" s="83">
        <v>113.750219</v>
      </c>
      <c r="E16" s="83">
        <v>765.92880300000002</v>
      </c>
      <c r="F16" s="83">
        <v>794.48568399999999</v>
      </c>
      <c r="G16" s="84">
        <f t="shared" si="0"/>
        <v>-3.5943858492483542</v>
      </c>
    </row>
    <row r="17" spans="1:27" ht="12.75" customHeight="1" x14ac:dyDescent="0.2">
      <c r="A17" s="66" t="s">
        <v>66</v>
      </c>
      <c r="B17" s="83">
        <v>47.079543000000001</v>
      </c>
      <c r="C17" s="83">
        <v>120.334808</v>
      </c>
      <c r="D17" s="83">
        <v>85.012366999999998</v>
      </c>
      <c r="E17" s="83">
        <v>596.08454400000005</v>
      </c>
      <c r="F17" s="83">
        <v>457.09673099999998</v>
      </c>
      <c r="G17" s="84">
        <f t="shared" si="0"/>
        <v>30.406652153458538</v>
      </c>
    </row>
    <row r="18" spans="1:27" ht="12.75" customHeight="1" x14ac:dyDescent="0.2">
      <c r="A18" s="66" t="s">
        <v>67</v>
      </c>
      <c r="B18" s="83">
        <v>8.3973990000000001</v>
      </c>
      <c r="C18" s="83">
        <v>5.5078259999999997</v>
      </c>
      <c r="D18" s="83">
        <v>6.7495060000000002</v>
      </c>
      <c r="E18" s="83">
        <v>128.89389600000001</v>
      </c>
      <c r="F18" s="83">
        <v>60.009796000000001</v>
      </c>
      <c r="G18" s="84">
        <f t="shared" si="0"/>
        <v>114.78809226413634</v>
      </c>
    </row>
    <row r="19" spans="1:27" ht="12.75" customHeight="1" x14ac:dyDescent="0.2">
      <c r="A19" s="66" t="s">
        <v>68</v>
      </c>
      <c r="B19" s="83">
        <v>11.070245999999999</v>
      </c>
      <c r="C19" s="83">
        <v>6.2830180000000002</v>
      </c>
      <c r="D19" s="83">
        <v>5.9287150000000004</v>
      </c>
      <c r="E19" s="83">
        <v>125.63922700000001</v>
      </c>
      <c r="F19" s="83">
        <v>272.11006300000003</v>
      </c>
      <c r="G19" s="84">
        <f t="shared" si="0"/>
        <v>-53.827790999408947</v>
      </c>
    </row>
    <row r="20" spans="1:27" ht="12.75" customHeight="1" x14ac:dyDescent="0.2">
      <c r="A20" s="66" t="s">
        <v>69</v>
      </c>
      <c r="B20" s="83">
        <v>6.7478850000000001</v>
      </c>
      <c r="C20" s="83">
        <v>5.9291900000000002</v>
      </c>
      <c r="D20" s="83">
        <v>5.4844650000000001</v>
      </c>
      <c r="E20" s="83">
        <v>42.033152000000001</v>
      </c>
      <c r="F20" s="83">
        <v>41.206507000000002</v>
      </c>
      <c r="G20" s="84">
        <f t="shared" si="0"/>
        <v>2.0061030652270517</v>
      </c>
    </row>
    <row r="21" spans="1:27" ht="12.75" customHeight="1" x14ac:dyDescent="0.2">
      <c r="A21" s="66" t="s">
        <v>70</v>
      </c>
      <c r="B21" s="83">
        <v>37.436889000000001</v>
      </c>
      <c r="C21" s="83">
        <v>37.726407000000002</v>
      </c>
      <c r="D21" s="83">
        <v>112.643573</v>
      </c>
      <c r="E21" s="83">
        <v>350.15815700000002</v>
      </c>
      <c r="F21" s="83">
        <v>787.485231</v>
      </c>
      <c r="G21" s="84">
        <f t="shared" si="0"/>
        <v>-55.534638210884744</v>
      </c>
    </row>
    <row r="22" spans="1:27" ht="12.75" customHeight="1" x14ac:dyDescent="0.2">
      <c r="A22" s="66" t="s">
        <v>71</v>
      </c>
      <c r="B22" s="83">
        <v>16.397037000000001</v>
      </c>
      <c r="C22" s="83">
        <v>23.616282000000002</v>
      </c>
      <c r="D22" s="83">
        <v>23.294882000000001</v>
      </c>
      <c r="E22" s="83">
        <v>155.92153200000001</v>
      </c>
      <c r="F22" s="83">
        <v>189.830005</v>
      </c>
      <c r="G22" s="84">
        <f t="shared" si="0"/>
        <v>-17.862546545262958</v>
      </c>
    </row>
    <row r="23" spans="1:27" ht="12.75" customHeight="1" x14ac:dyDescent="0.2">
      <c r="A23" s="66" t="s">
        <v>72</v>
      </c>
      <c r="B23" s="83">
        <v>59.209901000000002</v>
      </c>
      <c r="C23" s="83">
        <v>52.830705000000002</v>
      </c>
      <c r="D23" s="83">
        <v>63.121693999999998</v>
      </c>
      <c r="E23" s="83">
        <v>426.48222099999998</v>
      </c>
      <c r="F23" s="83">
        <v>473.60148600000002</v>
      </c>
      <c r="G23" s="84">
        <f t="shared" si="0"/>
        <v>-9.9491379129667763</v>
      </c>
    </row>
    <row r="24" spans="1:27" ht="12.75" customHeight="1" x14ac:dyDescent="0.2">
      <c r="A24" s="66" t="s">
        <v>73</v>
      </c>
      <c r="B24" s="83">
        <v>0.23724000000000001</v>
      </c>
      <c r="C24" s="83">
        <v>0.25625199999999998</v>
      </c>
      <c r="D24" s="83">
        <v>0.177901</v>
      </c>
      <c r="E24" s="83">
        <v>2.3456670000000002</v>
      </c>
      <c r="F24" s="83">
        <v>7.1644750000000004</v>
      </c>
      <c r="G24" s="84">
        <f t="shared" si="0"/>
        <v>-67.259750365518755</v>
      </c>
    </row>
    <row r="25" spans="1:27" ht="12.75" customHeight="1" x14ac:dyDescent="0.2">
      <c r="A25" s="66" t="s">
        <v>74</v>
      </c>
      <c r="B25" s="83">
        <v>0.587584</v>
      </c>
      <c r="C25" s="83">
        <v>0.58694500000000005</v>
      </c>
      <c r="D25" s="83">
        <v>0.478574</v>
      </c>
      <c r="E25" s="83">
        <v>3.0031490000000001</v>
      </c>
      <c r="F25" s="83">
        <v>11.141551</v>
      </c>
      <c r="G25" s="84">
        <f t="shared" si="0"/>
        <v>-73.045503269697363</v>
      </c>
    </row>
    <row r="26" spans="1:27" ht="12.75" customHeight="1" x14ac:dyDescent="0.2">
      <c r="A26" s="66" t="s">
        <v>82</v>
      </c>
      <c r="B26" s="83">
        <v>1.1771640000000001</v>
      </c>
      <c r="C26" s="83">
        <v>0.79579999999999995</v>
      </c>
      <c r="D26" s="83">
        <v>1.570319</v>
      </c>
      <c r="E26" s="83">
        <v>9.0341710000000006</v>
      </c>
      <c r="F26" s="83">
        <v>10.203446</v>
      </c>
      <c r="G26" s="84">
        <f t="shared" si="0"/>
        <v>-11.459608841953965</v>
      </c>
    </row>
    <row r="27" spans="1:27" ht="12.75" customHeight="1" x14ac:dyDescent="0.2">
      <c r="A27" s="66" t="s">
        <v>83</v>
      </c>
      <c r="B27" s="83">
        <v>4.1264589999999997</v>
      </c>
      <c r="C27" s="83">
        <v>2.8061799999999999</v>
      </c>
      <c r="D27" s="83">
        <v>6.6273090000000003</v>
      </c>
      <c r="E27" s="83">
        <v>30.325801999999999</v>
      </c>
      <c r="F27" s="83">
        <v>20.401045</v>
      </c>
      <c r="G27" s="84">
        <f t="shared" si="0"/>
        <v>48.64827757597709</v>
      </c>
    </row>
    <row r="28" spans="1:27" ht="12.75" customHeight="1" x14ac:dyDescent="0.2">
      <c r="A28" s="66" t="s">
        <v>75</v>
      </c>
      <c r="B28" s="83">
        <v>2.7435399999999999</v>
      </c>
      <c r="C28" s="83">
        <v>3.4060459999999999</v>
      </c>
      <c r="D28" s="83">
        <v>3.9195440000000001</v>
      </c>
      <c r="E28" s="83">
        <v>23.402805000000001</v>
      </c>
      <c r="F28" s="83">
        <v>24.154374000000001</v>
      </c>
      <c r="G28" s="84">
        <f t="shared" si="0"/>
        <v>-3.1115234035872703</v>
      </c>
    </row>
    <row r="29" spans="1:27" ht="12.75" customHeight="1" x14ac:dyDescent="0.2">
      <c r="A29" s="66" t="s">
        <v>76</v>
      </c>
      <c r="B29" s="83">
        <v>9.4245999999999999</v>
      </c>
      <c r="C29" s="83">
        <v>16.073007</v>
      </c>
      <c r="D29" s="83">
        <v>19.373784000000001</v>
      </c>
      <c r="E29" s="83">
        <v>109.173157</v>
      </c>
      <c r="F29" s="83">
        <v>131.93718799999999</v>
      </c>
      <c r="G29" s="84">
        <f t="shared" si="0"/>
        <v>-17.253688171677553</v>
      </c>
    </row>
    <row r="30" spans="1:27" ht="12.75" customHeight="1" x14ac:dyDescent="0.2">
      <c r="A30" s="66" t="s">
        <v>81</v>
      </c>
      <c r="B30" s="83">
        <v>2.4234640000000001</v>
      </c>
      <c r="C30" s="83">
        <v>2.0037250000000002</v>
      </c>
      <c r="D30" s="83">
        <v>2.5974590000000002</v>
      </c>
      <c r="E30" s="83">
        <v>14.202408</v>
      </c>
      <c r="F30" s="83">
        <v>19.175633999999999</v>
      </c>
      <c r="G30" s="84">
        <f t="shared" si="0"/>
        <v>-25.93513205352167</v>
      </c>
    </row>
    <row r="31" spans="1:27" ht="12.75" customHeight="1" x14ac:dyDescent="0.2">
      <c r="A31" s="58" t="s">
        <v>77</v>
      </c>
      <c r="B31" s="83">
        <f>B9-B11</f>
        <v>251.73723500000006</v>
      </c>
      <c r="C31" s="83">
        <f>C9-C11</f>
        <v>272.33707600000002</v>
      </c>
      <c r="D31" s="83">
        <f>D9-D11</f>
        <v>365.875855</v>
      </c>
      <c r="E31" s="83">
        <f>E9-E11</f>
        <v>2387.0796019999998</v>
      </c>
      <c r="F31" s="83">
        <f>SUM(F33:F41)</f>
        <v>4057.3054199999992</v>
      </c>
      <c r="G31" s="84">
        <f t="shared" si="0"/>
        <v>-41.165888320036792</v>
      </c>
      <c r="AA31" s="104"/>
    </row>
    <row r="32" spans="1:27" ht="12.75" customHeight="1" x14ac:dyDescent="0.2">
      <c r="A32" s="6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6" t="s">
        <v>182</v>
      </c>
      <c r="B33" s="100">
        <v>0</v>
      </c>
      <c r="C33" s="100">
        <v>0</v>
      </c>
      <c r="D33" s="100">
        <v>0</v>
      </c>
      <c r="E33" s="83">
        <v>190.732091</v>
      </c>
      <c r="F33" s="83">
        <v>1802.8125849999999</v>
      </c>
      <c r="G33" s="101" t="s">
        <v>184</v>
      </c>
    </row>
    <row r="34" spans="1:7" ht="12.75" customHeight="1" x14ac:dyDescent="0.2">
      <c r="A34" s="66" t="s">
        <v>78</v>
      </c>
      <c r="B34" s="83">
        <v>55.938136</v>
      </c>
      <c r="C34" s="83">
        <v>71.303364000000002</v>
      </c>
      <c r="D34" s="83">
        <v>73.755319</v>
      </c>
      <c r="E34" s="83">
        <v>510.92665499999998</v>
      </c>
      <c r="F34" s="83">
        <v>336.97775799999999</v>
      </c>
      <c r="G34" s="84">
        <f t="shared" ref="G34:G42" si="1">IF(AND(F34&gt;0,E34&gt;0),(E34/F34%)-100,"x  ")</f>
        <v>51.620290321950563</v>
      </c>
    </row>
    <row r="35" spans="1:7" ht="12.75" customHeight="1" x14ac:dyDescent="0.2">
      <c r="A35" s="66" t="s">
        <v>79</v>
      </c>
      <c r="B35" s="83">
        <v>89.733102000000002</v>
      </c>
      <c r="C35" s="83">
        <v>85.452725000000001</v>
      </c>
      <c r="D35" s="83">
        <v>94.555634999999995</v>
      </c>
      <c r="E35" s="83">
        <v>640.67775300000005</v>
      </c>
      <c r="F35" s="83">
        <v>639.52932499999997</v>
      </c>
      <c r="G35" s="84">
        <f t="shared" si="1"/>
        <v>0.17957393900584862</v>
      </c>
    </row>
    <row r="36" spans="1:7" ht="12.75" customHeight="1" x14ac:dyDescent="0.2">
      <c r="A36" s="66" t="s">
        <v>80</v>
      </c>
      <c r="B36" s="83">
        <v>31.497934000000001</v>
      </c>
      <c r="C36" s="83">
        <v>25.069068999999999</v>
      </c>
      <c r="D36" s="83">
        <v>92.836809000000002</v>
      </c>
      <c r="E36" s="83">
        <v>386.42125700000003</v>
      </c>
      <c r="F36" s="83">
        <v>213.01916800000001</v>
      </c>
      <c r="G36" s="84">
        <f t="shared" si="1"/>
        <v>81.40210603019537</v>
      </c>
    </row>
    <row r="37" spans="1:7" ht="12.75" customHeight="1" x14ac:dyDescent="0.2">
      <c r="A37" s="66" t="s">
        <v>84</v>
      </c>
      <c r="B37" s="83">
        <v>45.757294999999999</v>
      </c>
      <c r="C37" s="83">
        <v>55.300412000000001</v>
      </c>
      <c r="D37" s="83">
        <v>63.002589</v>
      </c>
      <c r="E37" s="83">
        <v>345.20695699999999</v>
      </c>
      <c r="F37" s="83">
        <v>341.03777100000002</v>
      </c>
      <c r="G37" s="84">
        <f t="shared" si="1"/>
        <v>1.2224997799437176</v>
      </c>
    </row>
    <row r="38" spans="1:7" ht="12.75" customHeight="1" x14ac:dyDescent="0.2">
      <c r="A38" s="66" t="s">
        <v>156</v>
      </c>
      <c r="B38" s="83">
        <v>3.9373269999999998</v>
      </c>
      <c r="C38" s="83">
        <v>5.2457250000000002</v>
      </c>
      <c r="D38" s="83">
        <v>5.0886310000000003</v>
      </c>
      <c r="E38" s="83">
        <v>33.950361999999998</v>
      </c>
      <c r="F38" s="83">
        <v>36.558359000000003</v>
      </c>
      <c r="G38" s="84">
        <f t="shared" si="1"/>
        <v>-7.1337912076414653</v>
      </c>
    </row>
    <row r="39" spans="1:7" ht="12.75" customHeight="1" x14ac:dyDescent="0.2">
      <c r="A39" s="66" t="s">
        <v>85</v>
      </c>
      <c r="B39" s="83">
        <v>15.048489999999999</v>
      </c>
      <c r="C39" s="83">
        <v>16.138826999999999</v>
      </c>
      <c r="D39" s="83">
        <v>18.993084</v>
      </c>
      <c r="E39" s="83">
        <v>177.80823899999999</v>
      </c>
      <c r="F39" s="83">
        <v>592.03151300000002</v>
      </c>
      <c r="G39" s="84">
        <f t="shared" si="1"/>
        <v>-69.966423223150287</v>
      </c>
    </row>
    <row r="40" spans="1:7" ht="12.75" customHeight="1" x14ac:dyDescent="0.2">
      <c r="A40" s="66" t="s">
        <v>86</v>
      </c>
      <c r="B40" s="83">
        <v>6.7295730000000002</v>
      </c>
      <c r="C40" s="83">
        <v>8.0768950000000004</v>
      </c>
      <c r="D40" s="83">
        <v>14.157883</v>
      </c>
      <c r="E40" s="83">
        <v>71.808319999999995</v>
      </c>
      <c r="F40" s="83">
        <v>74.346447999999995</v>
      </c>
      <c r="G40" s="84">
        <f t="shared" si="1"/>
        <v>-3.4139196535656993</v>
      </c>
    </row>
    <row r="41" spans="1:7" ht="12.75" customHeight="1" x14ac:dyDescent="0.2">
      <c r="A41" s="66" t="s">
        <v>87</v>
      </c>
      <c r="B41" s="83">
        <v>3.0953780000000002</v>
      </c>
      <c r="C41" s="83">
        <v>5.7500590000000003</v>
      </c>
      <c r="D41" s="83">
        <v>3.4859049999999998</v>
      </c>
      <c r="E41" s="83">
        <v>29.547968000000001</v>
      </c>
      <c r="F41" s="83">
        <v>20.992493</v>
      </c>
      <c r="G41" s="84">
        <f t="shared" si="1"/>
        <v>40.75492605856769</v>
      </c>
    </row>
    <row r="42" spans="1:7" ht="12.75" customHeight="1" x14ac:dyDescent="0.2">
      <c r="A42" s="67" t="s">
        <v>88</v>
      </c>
      <c r="B42" s="83">
        <f>B7-B9</f>
        <v>569.99687500000005</v>
      </c>
      <c r="C42" s="83">
        <f>C7-C9</f>
        <v>516.65656600000011</v>
      </c>
      <c r="D42" s="83">
        <f>D7-D9</f>
        <v>955.46271599999977</v>
      </c>
      <c r="E42" s="83">
        <f>E7-E9</f>
        <v>3526.018849</v>
      </c>
      <c r="F42" s="83">
        <f>F7-F9</f>
        <v>1886.9088929999998</v>
      </c>
      <c r="G42" s="84">
        <f t="shared" si="1"/>
        <v>86.867466790830406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89</v>
      </c>
      <c r="B44" s="83">
        <v>11.882218</v>
      </c>
      <c r="C44" s="83">
        <v>20.049947</v>
      </c>
      <c r="D44" s="83">
        <v>12.828487000000001</v>
      </c>
      <c r="E44" s="83">
        <v>79.705438000000001</v>
      </c>
      <c r="F44" s="83">
        <v>235.48726600000001</v>
      </c>
      <c r="G44" s="84">
        <f t="shared" ref="G44:G49" si="2">IF(AND(F44&gt;0,E44&gt;0),(E44/F44%)-100,"x  ")</f>
        <v>-66.152973214271384</v>
      </c>
    </row>
    <row r="45" spans="1:7" ht="12.75" customHeight="1" x14ac:dyDescent="0.2">
      <c r="A45" s="58" t="s">
        <v>90</v>
      </c>
      <c r="B45" s="83">
        <v>15.660413999999999</v>
      </c>
      <c r="C45" s="83">
        <v>12.692564000000001</v>
      </c>
      <c r="D45" s="83">
        <v>20.464196000000001</v>
      </c>
      <c r="E45" s="83">
        <v>204.630708</v>
      </c>
      <c r="F45" s="83">
        <v>414.27073000000001</v>
      </c>
      <c r="G45" s="84">
        <f t="shared" si="2"/>
        <v>-50.604594246858817</v>
      </c>
    </row>
    <row r="46" spans="1:7" ht="12.75" customHeight="1" x14ac:dyDescent="0.2">
      <c r="A46" s="58" t="s">
        <v>91</v>
      </c>
      <c r="B46" s="83">
        <v>131.58868799999999</v>
      </c>
      <c r="C46" s="83">
        <v>176.87979300000001</v>
      </c>
      <c r="D46" s="83">
        <v>295.540527</v>
      </c>
      <c r="E46" s="83">
        <v>1036.3666129999999</v>
      </c>
      <c r="F46" s="83">
        <v>532.20406500000001</v>
      </c>
      <c r="G46" s="84">
        <f t="shared" si="2"/>
        <v>94.731059222555899</v>
      </c>
    </row>
    <row r="47" spans="1:7" ht="12.75" customHeight="1" x14ac:dyDescent="0.2">
      <c r="A47" s="58" t="s">
        <v>92</v>
      </c>
      <c r="B47" s="83">
        <v>284.83092699999997</v>
      </c>
      <c r="C47" s="83">
        <v>152.838762</v>
      </c>
      <c r="D47" s="83">
        <v>230.68569099999999</v>
      </c>
      <c r="E47" s="83">
        <v>962.079566</v>
      </c>
      <c r="F47" s="83">
        <v>599.177638</v>
      </c>
      <c r="G47" s="84">
        <f t="shared" si="2"/>
        <v>60.566667543090119</v>
      </c>
    </row>
    <row r="48" spans="1:7" ht="12.75" customHeight="1" x14ac:dyDescent="0.2">
      <c r="A48" s="58" t="s">
        <v>182</v>
      </c>
      <c r="B48" s="83">
        <v>114.568512</v>
      </c>
      <c r="C48" s="83">
        <v>139.59997200000001</v>
      </c>
      <c r="D48" s="83">
        <v>381.42395199999999</v>
      </c>
      <c r="E48" s="83">
        <v>1137.066759</v>
      </c>
      <c r="F48" s="100">
        <v>0</v>
      </c>
      <c r="G48" s="101" t="str">
        <f t="shared" si="2"/>
        <v xml:space="preserve">x  </v>
      </c>
    </row>
    <row r="49" spans="1:7" ht="12.75" customHeight="1" x14ac:dyDescent="0.2">
      <c r="A49" s="59" t="s">
        <v>93</v>
      </c>
      <c r="B49" s="83">
        <v>41.720914</v>
      </c>
      <c r="C49" s="83">
        <v>31.631826</v>
      </c>
      <c r="D49" s="83">
        <v>116.448435</v>
      </c>
      <c r="E49" s="83">
        <v>422.00726500000002</v>
      </c>
      <c r="F49" s="83">
        <v>224.568217</v>
      </c>
      <c r="G49" s="84">
        <f t="shared" si="2"/>
        <v>87.919408470879006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94</v>
      </c>
      <c r="B51" s="83">
        <v>3.361081</v>
      </c>
      <c r="C51" s="83">
        <v>2.193508</v>
      </c>
      <c r="D51" s="83">
        <v>3.627389</v>
      </c>
      <c r="E51" s="83">
        <v>23.995009</v>
      </c>
      <c r="F51" s="83">
        <v>40.437348</v>
      </c>
      <c r="G51" s="84">
        <f>IF(AND(F51&gt;0,E51&gt;0),(E51/F51%)-100,"x  ")</f>
        <v>-40.66126937899093</v>
      </c>
    </row>
    <row r="52" spans="1:7" ht="12.75" customHeight="1" x14ac:dyDescent="0.2">
      <c r="A52" s="67" t="s">
        <v>95</v>
      </c>
      <c r="B52" s="83">
        <v>0.49287300000000001</v>
      </c>
      <c r="C52" s="83">
        <v>1.0263910000000001</v>
      </c>
      <c r="D52" s="83">
        <v>0.49532700000000002</v>
      </c>
      <c r="E52" s="83">
        <v>22.185834</v>
      </c>
      <c r="F52" s="83">
        <v>12.441250999999999</v>
      </c>
      <c r="G52" s="84">
        <f>IF(AND(F52&gt;0,E52&gt;0),(E52/F52%)-100,"x  ")</f>
        <v>78.324784219850585</v>
      </c>
    </row>
    <row r="53" spans="1:7" ht="12.75" customHeight="1" x14ac:dyDescent="0.2">
      <c r="A53" s="67" t="s">
        <v>96</v>
      </c>
      <c r="B53" s="83">
        <v>8.5579249999999991</v>
      </c>
      <c r="C53" s="83">
        <v>6.9678760000000004</v>
      </c>
      <c r="D53" s="83">
        <v>12.374806</v>
      </c>
      <c r="E53" s="83">
        <v>63.292760000000001</v>
      </c>
      <c r="F53" s="83">
        <v>72.267155000000002</v>
      </c>
      <c r="G53" s="84">
        <f>IF(AND(F53&gt;0,E53&gt;0),(E53/F53%)-100,"x  ")</f>
        <v>-12.418359350108645</v>
      </c>
    </row>
    <row r="54" spans="1:7" ht="12.75" customHeight="1" x14ac:dyDescent="0.2">
      <c r="A54" s="60" t="s">
        <v>97</v>
      </c>
      <c r="B54" s="83">
        <v>140.00094799999999</v>
      </c>
      <c r="C54" s="83">
        <v>104.282568</v>
      </c>
      <c r="D54" s="83">
        <v>307.40552300000002</v>
      </c>
      <c r="E54" s="83">
        <v>1537.0543279999999</v>
      </c>
      <c r="F54" s="83">
        <v>2619.6627699999999</v>
      </c>
      <c r="G54" s="84">
        <f>IF(AND(F54&gt;0,E54&gt;0),(E54/F54%)-100,"x  ")</f>
        <v>-41.326252157257635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98</v>
      </c>
      <c r="B56" s="83">
        <v>110.500077</v>
      </c>
      <c r="C56" s="83">
        <v>79.722346999999999</v>
      </c>
      <c r="D56" s="83">
        <v>271.63629900000001</v>
      </c>
      <c r="E56" s="83">
        <v>1207.130105</v>
      </c>
      <c r="F56" s="83">
        <v>1856.305161</v>
      </c>
      <c r="G56" s="84">
        <f>IF(AND(F56&gt;0,E56&gt;0),(E56/F56%)-100,"x  ")</f>
        <v>-34.971354367742336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99</v>
      </c>
      <c r="B58" s="83">
        <v>97.510519000000002</v>
      </c>
      <c r="C58" s="83">
        <v>69.612883999999994</v>
      </c>
      <c r="D58" s="83">
        <v>122.01566099999999</v>
      </c>
      <c r="E58" s="83">
        <v>921.61891400000002</v>
      </c>
      <c r="F58" s="83">
        <v>1470.7669430000001</v>
      </c>
      <c r="G58" s="84">
        <f>IF(AND(F58&gt;0,E58&gt;0),(E58/F58%)-100,"x  ")</f>
        <v>-37.337528669217583</v>
      </c>
    </row>
    <row r="59" spans="1:7" ht="12.75" customHeight="1" x14ac:dyDescent="0.2">
      <c r="A59" s="57" t="s">
        <v>100</v>
      </c>
      <c r="B59" s="83">
        <v>6.1052369999999998</v>
      </c>
      <c r="C59" s="83">
        <v>5.5698119999999998</v>
      </c>
      <c r="D59" s="83">
        <v>76.693259999999995</v>
      </c>
      <c r="E59" s="83">
        <v>176.02768900000001</v>
      </c>
      <c r="F59" s="83">
        <v>169.80659399999999</v>
      </c>
      <c r="G59" s="84">
        <f>IF(AND(F59&gt;0,E59&gt;0),(E59/F59%)-100,"x  ")</f>
        <v>3.6636357007431712</v>
      </c>
    </row>
    <row r="60" spans="1:7" ht="12.75" customHeight="1" x14ac:dyDescent="0.2">
      <c r="A60" s="64" t="s">
        <v>152</v>
      </c>
      <c r="B60" s="83">
        <v>23.985474</v>
      </c>
      <c r="C60" s="83">
        <v>21.785304</v>
      </c>
      <c r="D60" s="83">
        <v>32.996456999999999</v>
      </c>
      <c r="E60" s="83">
        <v>303.48808300000002</v>
      </c>
      <c r="F60" s="83">
        <v>558.37064399999997</v>
      </c>
      <c r="G60" s="84">
        <f>IF(AND(F60&gt;0,E60&gt;0),(E60/F60%)-100,"x  ")</f>
        <v>-45.647557538859431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101</v>
      </c>
      <c r="B62" s="83">
        <v>15.375769999999999</v>
      </c>
      <c r="C62" s="83">
        <v>12.853877000000001</v>
      </c>
      <c r="D62" s="83">
        <v>25.607923</v>
      </c>
      <c r="E62" s="83">
        <v>180.60157799999999</v>
      </c>
      <c r="F62" s="83">
        <v>215.571978</v>
      </c>
      <c r="G62" s="84">
        <f>IF(AND(F62&gt;0,E62&gt;0),(E62/F62%)-100,"x  ")</f>
        <v>-16.222145533219546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102</v>
      </c>
      <c r="B64" s="83">
        <v>272.62834400000003</v>
      </c>
      <c r="C64" s="83">
        <v>361.85495500000002</v>
      </c>
      <c r="D64" s="83">
        <v>686.38944600000002</v>
      </c>
      <c r="E64" s="83">
        <v>3534.4542150000002</v>
      </c>
      <c r="F64" s="83">
        <v>6581.5222510000003</v>
      </c>
      <c r="G64" s="84">
        <f>IF(AND(F64&gt;0,E64&gt;0),(E64/F64%)-100,"x  ")</f>
        <v>-46.297314204734725</v>
      </c>
    </row>
    <row r="65" spans="1:2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27" ht="12.75" customHeight="1" x14ac:dyDescent="0.2">
      <c r="A66" s="67" t="s">
        <v>103</v>
      </c>
      <c r="B66" s="83">
        <v>53.550322999999999</v>
      </c>
      <c r="C66" s="83">
        <v>33.834586999999999</v>
      </c>
      <c r="D66" s="83">
        <v>107.377976</v>
      </c>
      <c r="E66" s="83">
        <v>525.40931999999998</v>
      </c>
      <c r="F66" s="83">
        <v>1399.8358390000001</v>
      </c>
      <c r="G66" s="84">
        <f t="shared" ref="G66:G71" si="3">IF(AND(F66&gt;0,E66&gt;0),(E66/F66%)-100,"x  ")</f>
        <v>-62.466361743150088</v>
      </c>
    </row>
    <row r="67" spans="1:27" ht="12.75" customHeight="1" x14ac:dyDescent="0.2">
      <c r="A67" s="67" t="s">
        <v>104</v>
      </c>
      <c r="B67" s="83">
        <v>137.68540999999999</v>
      </c>
      <c r="C67" s="83">
        <v>151.56734599999999</v>
      </c>
      <c r="D67" s="83">
        <v>165.840507</v>
      </c>
      <c r="E67" s="83">
        <v>1076.855411</v>
      </c>
      <c r="F67" s="83">
        <v>2795.9286430000002</v>
      </c>
      <c r="G67" s="84">
        <f t="shared" si="3"/>
        <v>-61.484875027262994</v>
      </c>
    </row>
    <row r="68" spans="1:27" ht="12.75" customHeight="1" x14ac:dyDescent="0.2">
      <c r="A68" s="67" t="s">
        <v>105</v>
      </c>
      <c r="B68" s="83">
        <v>19.720562999999999</v>
      </c>
      <c r="C68" s="83">
        <v>91.504627999999997</v>
      </c>
      <c r="D68" s="83">
        <v>12.442733</v>
      </c>
      <c r="E68" s="83">
        <v>285.86692699999998</v>
      </c>
      <c r="F68" s="83">
        <v>135.145431</v>
      </c>
      <c r="G68" s="84">
        <f t="shared" si="3"/>
        <v>111.52540998592841</v>
      </c>
    </row>
    <row r="69" spans="1:27" ht="12.75" customHeight="1" x14ac:dyDescent="0.2">
      <c r="A69" s="67" t="s">
        <v>106</v>
      </c>
      <c r="B69" s="83">
        <v>13.763419000000001</v>
      </c>
      <c r="C69" s="83">
        <v>14.337828999999999</v>
      </c>
      <c r="D69" s="83">
        <v>7.9366269999999997</v>
      </c>
      <c r="E69" s="83">
        <v>97.522598000000002</v>
      </c>
      <c r="F69" s="83">
        <v>272.50759900000003</v>
      </c>
      <c r="G69" s="84">
        <f t="shared" si="3"/>
        <v>-64.212888610126427</v>
      </c>
    </row>
    <row r="70" spans="1:27" ht="12.75" customHeight="1" x14ac:dyDescent="0.2">
      <c r="A70" s="68" t="s">
        <v>107</v>
      </c>
      <c r="B70" s="83">
        <v>8.0130739999999996</v>
      </c>
      <c r="C70" s="83">
        <v>3.234448</v>
      </c>
      <c r="D70" s="83">
        <v>7.5119809999999996</v>
      </c>
      <c r="E70" s="83">
        <v>107.24100900000001</v>
      </c>
      <c r="F70" s="83">
        <v>53.657043000000002</v>
      </c>
      <c r="G70" s="84">
        <f t="shared" si="3"/>
        <v>99.863807254529462</v>
      </c>
    </row>
    <row r="71" spans="1:27" ht="12.75" customHeight="1" x14ac:dyDescent="0.2">
      <c r="A71" s="61" t="s">
        <v>108</v>
      </c>
      <c r="B71" s="83">
        <v>7.8571439999999999</v>
      </c>
      <c r="C71" s="83">
        <v>8.9754719999999999</v>
      </c>
      <c r="D71" s="83">
        <v>7.8744750000000003</v>
      </c>
      <c r="E71" s="83">
        <v>117.932985</v>
      </c>
      <c r="F71" s="83">
        <v>308.52347800000001</v>
      </c>
      <c r="G71" s="84">
        <f t="shared" si="3"/>
        <v>-61.77503710106626</v>
      </c>
    </row>
    <row r="72" spans="1:2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27" ht="12.75" customHeight="1" x14ac:dyDescent="0.2">
      <c r="A73" s="69" t="s">
        <v>133</v>
      </c>
      <c r="B73" s="83">
        <v>6.1080290000000002</v>
      </c>
      <c r="C73" s="83">
        <v>6.7023479999999998</v>
      </c>
      <c r="D73" s="83">
        <v>6.9055309999999999</v>
      </c>
      <c r="E73" s="83">
        <v>44.921460000000003</v>
      </c>
      <c r="F73" s="83">
        <v>50.410420999999999</v>
      </c>
      <c r="G73" s="84">
        <f>IF(AND(F73&gt;0,E73&gt;0),(E73/F73%)-100,"x  ")</f>
        <v>-10.88854425556174</v>
      </c>
    </row>
    <row r="74" spans="1:27" ht="24" x14ac:dyDescent="0.2">
      <c r="A74" s="62" t="s">
        <v>127</v>
      </c>
      <c r="B74" s="83">
        <v>40.891435000000001</v>
      </c>
      <c r="C74" s="83">
        <v>27.324394000000002</v>
      </c>
      <c r="D74" s="83">
        <v>38.751069000000001</v>
      </c>
      <c r="E74" s="83">
        <v>456.23414700000001</v>
      </c>
      <c r="F74" s="83">
        <v>963.36889499999995</v>
      </c>
      <c r="G74" s="84">
        <f>IF(AND(F74&gt;0,E74&gt;0),(E74/F74%)-100,"x  ")</f>
        <v>-52.641802183160586</v>
      </c>
    </row>
    <row r="75" spans="1:27" x14ac:dyDescent="0.2">
      <c r="A75" s="63" t="s">
        <v>57</v>
      </c>
      <c r="B75" s="90">
        <v>2036.081013</v>
      </c>
      <c r="C75" s="91">
        <v>2381.9023090000001</v>
      </c>
      <c r="D75" s="91">
        <v>3622.1373290000001</v>
      </c>
      <c r="E75" s="91">
        <v>18487.212910999999</v>
      </c>
      <c r="F75" s="91">
        <v>25295.304405999999</v>
      </c>
      <c r="G75" s="92">
        <f>IF(AND(F75&gt;0,E75&gt;0),(E75/F75%)-100,"x  ")</f>
        <v>-26.914447779427135</v>
      </c>
      <c r="AA75" s="104"/>
    </row>
    <row r="76" spans="1:27" ht="12" customHeight="1" x14ac:dyDescent="0.2"/>
    <row r="77" spans="1:27" x14ac:dyDescent="0.2">
      <c r="A77" s="33" t="s">
        <v>158</v>
      </c>
    </row>
    <row r="78" spans="1:27" x14ac:dyDescent="0.2">
      <c r="A78" s="118" t="s">
        <v>183</v>
      </c>
      <c r="B78" s="118"/>
      <c r="C78" s="118"/>
      <c r="D78" s="118"/>
      <c r="E78" s="118"/>
      <c r="F78" s="118"/>
      <c r="G78" s="118"/>
    </row>
    <row r="79" spans="1:27" x14ac:dyDescent="0.2">
      <c r="A79" s="32" t="s">
        <v>135</v>
      </c>
      <c r="B79" s="32"/>
      <c r="C79" s="32"/>
      <c r="D79" s="32"/>
      <c r="E79" s="32"/>
      <c r="F79" s="32"/>
      <c r="G79" s="32"/>
    </row>
    <row r="80" spans="1:27" x14ac:dyDescent="0.2">
      <c r="A80" s="118" t="s">
        <v>136</v>
      </c>
      <c r="B80" s="118"/>
      <c r="C80" s="118"/>
      <c r="D80" s="118"/>
      <c r="E80" s="118"/>
      <c r="F80" s="118"/>
      <c r="G80" s="118"/>
    </row>
  </sheetData>
  <mergeCells count="8">
    <mergeCell ref="A80:G80"/>
    <mergeCell ref="A1:G1"/>
    <mergeCell ref="B4:D4"/>
    <mergeCell ref="A3:A5"/>
    <mergeCell ref="B5:F5"/>
    <mergeCell ref="E3:G3"/>
    <mergeCell ref="G4:G5"/>
    <mergeCell ref="A78:G78"/>
  </mergeCells>
  <conditionalFormatting sqref="A6:G8 A28:G32 A39:G41 A49:G75 A34:G37 E33:G33 A43:G47 A42:E42 G42 A10:G26 A9:E9 G9">
    <cfRule type="expression" dxfId="9" priority="10">
      <formula>MOD(ROW(),2)=1</formula>
    </cfRule>
  </conditionalFormatting>
  <conditionalFormatting sqref="A38:G38">
    <cfRule type="expression" dxfId="8" priority="9">
      <formula>MOD(ROW(),2)=1</formula>
    </cfRule>
  </conditionalFormatting>
  <conditionalFormatting sqref="A27:G27">
    <cfRule type="expression" dxfId="7" priority="8">
      <formula>MOD(ROW(),2)=1</formula>
    </cfRule>
  </conditionalFormatting>
  <conditionalFormatting sqref="B48:E48 G48">
    <cfRule type="expression" dxfId="6" priority="7">
      <formula>MOD(ROW(),2)=1</formula>
    </cfRule>
  </conditionalFormatting>
  <conditionalFormatting sqref="A33">
    <cfRule type="expression" dxfId="5" priority="6">
      <formula>MOD(ROW(),2)=1</formula>
    </cfRule>
  </conditionalFormatting>
  <conditionalFormatting sqref="A48">
    <cfRule type="expression" dxfId="4" priority="5">
      <formula>MOD(ROW(),2)=1</formula>
    </cfRule>
  </conditionalFormatting>
  <conditionalFormatting sqref="F48">
    <cfRule type="expression" dxfId="3" priority="4">
      <formula>MOD(ROW(),2)=1</formula>
    </cfRule>
  </conditionalFormatting>
  <conditionalFormatting sqref="B33:D33">
    <cfRule type="expression" dxfId="2" priority="3">
      <formula>MOD(ROW(),2)=1</formula>
    </cfRule>
  </conditionalFormatting>
  <conditionalFormatting sqref="F42">
    <cfRule type="expression" dxfId="1" priority="2">
      <formula>MOD(ROW(),2)=1</formula>
    </cfRule>
  </conditionalFormatting>
  <conditionalFormatting sqref="F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2/20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163</v>
      </c>
      <c r="B1" s="119"/>
      <c r="C1" s="119"/>
      <c r="D1" s="119"/>
      <c r="E1" s="119"/>
      <c r="F1" s="119"/>
      <c r="G1" s="119"/>
    </row>
    <row r="2" spans="1:7" x14ac:dyDescent="0.2">
      <c r="A2" s="119" t="s">
        <v>173</v>
      </c>
      <c r="B2" s="119"/>
      <c r="C2" s="119"/>
      <c r="D2" s="119"/>
      <c r="E2" s="119"/>
      <c r="F2" s="119"/>
      <c r="G2" s="119"/>
    </row>
    <row r="28" spans="1:7" x14ac:dyDescent="0.2">
      <c r="A28" s="139" t="s">
        <v>174</v>
      </c>
      <c r="B28" s="139"/>
      <c r="C28" s="139"/>
      <c r="D28" s="139"/>
      <c r="E28" s="139"/>
      <c r="F28" s="139"/>
      <c r="G28" s="139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topLeftCell="A21" zoomScaleNormal="100" workbookViewId="0">
      <selection activeCell="A30" sqref="A30:D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0" t="s">
        <v>111</v>
      </c>
      <c r="B3" s="143" t="s">
        <v>112</v>
      </c>
      <c r="C3" s="144"/>
      <c r="D3" s="145"/>
      <c r="E3" s="14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1"/>
      <c r="B4" s="146" t="s">
        <v>175</v>
      </c>
      <c r="C4" s="144"/>
      <c r="D4" s="145"/>
      <c r="E4" s="14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1"/>
      <c r="B5" s="143"/>
      <c r="C5" s="147"/>
      <c r="D5" s="145"/>
      <c r="E5" s="1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2"/>
      <c r="B6" s="148"/>
      <c r="C6" s="145"/>
      <c r="D6" s="145"/>
      <c r="E6" s="1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18031.065469000001</v>
      </c>
      <c r="C8" s="96"/>
      <c r="D8" s="95">
        <v>25295.304405999999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2020</v>
      </c>
      <c r="C9" s="21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176</v>
      </c>
      <c r="B10" s="93">
        <v>3165.7508130000001</v>
      </c>
      <c r="C10" s="97">
        <f t="shared" ref="C10:C24" si="0">IF(B$8&gt;0,B10/B$8*100,0)</f>
        <v>17.557203252590554</v>
      </c>
      <c r="D10" s="93">
        <v>4801.7454939999998</v>
      </c>
      <c r="E10" s="97">
        <f t="shared" ref="E10:E24" si="1">IF(D$8&gt;0,D10/D$8*100,0)</f>
        <v>18.982754336259479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177</v>
      </c>
      <c r="B11" s="94">
        <v>1327.7988499999999</v>
      </c>
      <c r="C11" s="98">
        <f t="shared" si="0"/>
        <v>7.3639511335745782</v>
      </c>
      <c r="D11" s="93">
        <v>1802.8125849999999</v>
      </c>
      <c r="E11" s="97">
        <f t="shared" si="1"/>
        <v>7.1270642015771752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91</v>
      </c>
      <c r="B12" s="94">
        <v>1036.3666129999999</v>
      </c>
      <c r="C12" s="98">
        <f t="shared" si="0"/>
        <v>5.7476726196894932</v>
      </c>
      <c r="D12" s="93">
        <v>524.40203499999996</v>
      </c>
      <c r="E12" s="97">
        <f t="shared" si="1"/>
        <v>2.0731200802454577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178</v>
      </c>
      <c r="B13" s="94">
        <v>1031.1017079999999</v>
      </c>
      <c r="C13" s="98">
        <f t="shared" si="0"/>
        <v>5.7184735409714236</v>
      </c>
      <c r="D13" s="93">
        <v>2741.2591269999998</v>
      </c>
      <c r="E13" s="97">
        <f t="shared" si="1"/>
        <v>10.837027627743346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92</v>
      </c>
      <c r="B14" s="94">
        <v>962.079566</v>
      </c>
      <c r="C14" s="98">
        <f t="shared" si="0"/>
        <v>5.3356778480676033</v>
      </c>
      <c r="D14" s="93">
        <v>598.87749899999994</v>
      </c>
      <c r="E14" s="97">
        <f t="shared" si="1"/>
        <v>2.3675441472763907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179</v>
      </c>
      <c r="B15" s="94">
        <v>921.61891400000002</v>
      </c>
      <c r="C15" s="98">
        <f t="shared" si="0"/>
        <v>5.1112837207789958</v>
      </c>
      <c r="D15" s="93">
        <v>1470.7669430000001</v>
      </c>
      <c r="E15" s="97">
        <f t="shared" si="1"/>
        <v>5.8143872055998536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65</v>
      </c>
      <c r="B16" s="94">
        <v>765.92880300000002</v>
      </c>
      <c r="C16" s="98">
        <f t="shared" si="0"/>
        <v>4.2478288613439226</v>
      </c>
      <c r="D16" s="93">
        <v>794.48568399999999</v>
      </c>
      <c r="E16" s="97">
        <f t="shared" si="1"/>
        <v>3.1408425502543054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180</v>
      </c>
      <c r="B17" s="94">
        <v>760.64293399999997</v>
      </c>
      <c r="C17" s="98">
        <f t="shared" si="0"/>
        <v>4.2185135166179677</v>
      </c>
      <c r="D17" s="93">
        <v>654.88050299999998</v>
      </c>
      <c r="E17" s="97">
        <f t="shared" si="1"/>
        <v>2.5889409848124365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79</v>
      </c>
      <c r="B18" s="94">
        <v>640.67775300000005</v>
      </c>
      <c r="C18" s="98">
        <f t="shared" si="0"/>
        <v>3.5531885461870707</v>
      </c>
      <c r="D18" s="93">
        <v>639.52932499999997</v>
      </c>
      <c r="E18" s="97">
        <f t="shared" si="1"/>
        <v>2.5282531284672136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94">
        <v>596.08454400000005</v>
      </c>
      <c r="C19" s="98">
        <f t="shared" si="0"/>
        <v>3.3058753240335208</v>
      </c>
      <c r="D19" s="93">
        <v>457.09673099999998</v>
      </c>
      <c r="E19" s="97">
        <f t="shared" si="1"/>
        <v>1.8070418274609792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63</v>
      </c>
      <c r="B20" s="94">
        <v>527.44370500000002</v>
      </c>
      <c r="C20" s="98">
        <f t="shared" si="0"/>
        <v>2.9251943314542905</v>
      </c>
      <c r="D20" s="93">
        <v>523.79125099999999</v>
      </c>
      <c r="E20" s="97">
        <f t="shared" si="1"/>
        <v>2.0707054660933739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78</v>
      </c>
      <c r="B21" s="94">
        <v>510.92665499999998</v>
      </c>
      <c r="C21" s="98">
        <f t="shared" si="0"/>
        <v>2.8335910369712383</v>
      </c>
      <c r="D21" s="93">
        <v>336.97775799999999</v>
      </c>
      <c r="E21" s="97">
        <f t="shared" si="1"/>
        <v>1.3321751444116621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72</v>
      </c>
      <c r="B22" s="94">
        <v>426.48222099999998</v>
      </c>
      <c r="C22" s="98">
        <f t="shared" si="0"/>
        <v>2.3652635599001712</v>
      </c>
      <c r="D22" s="93">
        <v>473.60148600000002</v>
      </c>
      <c r="E22" s="97">
        <f t="shared" si="1"/>
        <v>1.8722901230936073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80</v>
      </c>
      <c r="B23" s="94">
        <v>386.42125700000003</v>
      </c>
      <c r="C23" s="98">
        <f t="shared" si="0"/>
        <v>2.1430860958513889</v>
      </c>
      <c r="D23" s="93">
        <v>213.01916800000001</v>
      </c>
      <c r="E23" s="97">
        <f t="shared" si="1"/>
        <v>0.8421292923815229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94">
        <v>350.15815700000002</v>
      </c>
      <c r="C24" s="98">
        <f t="shared" si="0"/>
        <v>1.9419715246556626</v>
      </c>
      <c r="D24" s="93">
        <v>787.485231</v>
      </c>
      <c r="E24" s="97">
        <f t="shared" si="1"/>
        <v>3.1131676391813254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94">
        <f>B8-(SUM(B10:B24))</f>
        <v>4621.5829760000015</v>
      </c>
      <c r="C26" s="98">
        <f>IF(B$8&gt;0,B26/B$8*100,0)</f>
        <v>25.631225087312121</v>
      </c>
      <c r="D26" s="93">
        <f>D8-(SUM(D10:D24))</f>
        <v>8474.5735859999986</v>
      </c>
      <c r="E26" s="97">
        <f>IF(D$8&gt;0,D26/D$8*100,0)</f>
        <v>33.502556245141868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181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2020</v>
      </c>
      <c r="C30" s="6">
        <v>2019</v>
      </c>
      <c r="D30" s="6">
        <v>2018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9">
        <v>2945.6706370000002</v>
      </c>
      <c r="C31" s="99">
        <v>3480.0704599999999</v>
      </c>
      <c r="D31" s="99">
        <v>3697.3416459999999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9">
        <v>3663.697028</v>
      </c>
      <c r="C32" s="99">
        <v>4222.9355429999996</v>
      </c>
      <c r="D32" s="99">
        <v>2948.2153360000002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9">
        <v>3488.4594510000002</v>
      </c>
      <c r="C33" s="99">
        <v>4458.8323049999999</v>
      </c>
      <c r="D33" s="99">
        <v>4373.6446480000004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9">
        <v>1995.189578</v>
      </c>
      <c r="C34" s="99">
        <v>4560.5134799999996</v>
      </c>
      <c r="D34" s="99">
        <v>4496.1513349999996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9">
        <v>2354.662515</v>
      </c>
      <c r="C35" s="99">
        <v>4486.3899570000003</v>
      </c>
      <c r="D35" s="99">
        <v>4130.4972900000002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9">
        <v>3583.3862600000002</v>
      </c>
      <c r="C36" s="99">
        <v>4086.5626609999999</v>
      </c>
      <c r="D36" s="99">
        <v>5275.5247019999997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9">
        <v>0</v>
      </c>
      <c r="C37" s="99">
        <v>4363.8951850000003</v>
      </c>
      <c r="D37" s="99">
        <v>4538.3621190000003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9">
        <v>0</v>
      </c>
      <c r="C38" s="99">
        <v>3050.3215730000002</v>
      </c>
      <c r="D38" s="99">
        <v>3508.5736790000001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9">
        <v>0</v>
      </c>
      <c r="C39" s="99">
        <v>4487.1132939999998</v>
      </c>
      <c r="D39" s="99">
        <v>4692.8216899999998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9">
        <v>0</v>
      </c>
      <c r="C40" s="99">
        <v>5098.2356559999998</v>
      </c>
      <c r="D40" s="99">
        <v>3831.4017749999998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9">
        <v>0</v>
      </c>
      <c r="C41" s="99">
        <v>4703.74712</v>
      </c>
      <c r="D41" s="99">
        <v>5309.882662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9">
        <v>0</v>
      </c>
      <c r="C42" s="99">
        <v>6377.0771880000002</v>
      </c>
      <c r="D42" s="99">
        <v>5667.2042449999999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166</v>
      </c>
      <c r="B43" s="79"/>
      <c r="C43" s="79"/>
      <c r="D43" s="80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2945.6706370000002</v>
      </c>
      <c r="C45" s="28">
        <f t="shared" ref="C45:D45" si="2">IF(C31=0,#N/A,C31)</f>
        <v>3480.0704599999999</v>
      </c>
      <c r="D45" s="28">
        <f t="shared" si="2"/>
        <v>3697.3416459999999</v>
      </c>
    </row>
    <row r="46" spans="1:26" x14ac:dyDescent="0.2">
      <c r="A46" s="15" t="s">
        <v>116</v>
      </c>
      <c r="B46" s="28">
        <f t="shared" ref="B46:D56" si="3">IF(B32=0,#N/A,B32)</f>
        <v>3663.697028</v>
      </c>
      <c r="C46" s="28">
        <f t="shared" si="3"/>
        <v>4222.9355429999996</v>
      </c>
      <c r="D46" s="28">
        <f t="shared" si="3"/>
        <v>2948.2153360000002</v>
      </c>
    </row>
    <row r="47" spans="1:26" x14ac:dyDescent="0.2">
      <c r="A47" s="15" t="s">
        <v>117</v>
      </c>
      <c r="B47" s="28">
        <f t="shared" si="3"/>
        <v>3488.4594510000002</v>
      </c>
      <c r="C47" s="28">
        <f t="shared" si="3"/>
        <v>4458.8323049999999</v>
      </c>
      <c r="D47" s="28">
        <f t="shared" si="3"/>
        <v>4373.6446480000004</v>
      </c>
    </row>
    <row r="48" spans="1:26" x14ac:dyDescent="0.2">
      <c r="A48" s="6" t="s">
        <v>118</v>
      </c>
      <c r="B48" s="28">
        <f t="shared" si="3"/>
        <v>1995.189578</v>
      </c>
      <c r="C48" s="28">
        <f t="shared" si="3"/>
        <v>4560.5134799999996</v>
      </c>
      <c r="D48" s="28">
        <f t="shared" si="3"/>
        <v>4496.1513349999996</v>
      </c>
    </row>
    <row r="49" spans="1:4" x14ac:dyDescent="0.2">
      <c r="A49" s="15" t="s">
        <v>119</v>
      </c>
      <c r="B49" s="28">
        <f t="shared" si="3"/>
        <v>2354.662515</v>
      </c>
      <c r="C49" s="28">
        <f t="shared" si="3"/>
        <v>4486.3899570000003</v>
      </c>
      <c r="D49" s="28">
        <f t="shared" si="3"/>
        <v>4130.4972900000002</v>
      </c>
    </row>
    <row r="50" spans="1:4" x14ac:dyDescent="0.2">
      <c r="A50" s="15" t="s">
        <v>120</v>
      </c>
      <c r="B50" s="28">
        <f t="shared" si="3"/>
        <v>3583.3862600000002</v>
      </c>
      <c r="C50" s="28">
        <f t="shared" si="3"/>
        <v>4086.5626609999999</v>
      </c>
      <c r="D50" s="28">
        <f t="shared" si="3"/>
        <v>5275.5247019999997</v>
      </c>
    </row>
    <row r="51" spans="1:4" x14ac:dyDescent="0.2">
      <c r="A51" s="6" t="s">
        <v>121</v>
      </c>
      <c r="B51" s="28" t="e">
        <f t="shared" si="3"/>
        <v>#N/A</v>
      </c>
      <c r="C51" s="28">
        <f t="shared" si="3"/>
        <v>4363.8951850000003</v>
      </c>
      <c r="D51" s="28">
        <f t="shared" si="3"/>
        <v>4538.3621190000003</v>
      </c>
    </row>
    <row r="52" spans="1:4" x14ac:dyDescent="0.2">
      <c r="A52" s="15" t="s">
        <v>122</v>
      </c>
      <c r="B52" s="28" t="e">
        <f t="shared" si="3"/>
        <v>#N/A</v>
      </c>
      <c r="C52" s="28">
        <f t="shared" si="3"/>
        <v>3050.3215730000002</v>
      </c>
      <c r="D52" s="28">
        <f t="shared" si="3"/>
        <v>3508.5736790000001</v>
      </c>
    </row>
    <row r="53" spans="1:4" x14ac:dyDescent="0.2">
      <c r="A53" s="15" t="s">
        <v>123</v>
      </c>
      <c r="B53" s="28" t="e">
        <f t="shared" si="3"/>
        <v>#N/A</v>
      </c>
      <c r="C53" s="28">
        <f t="shared" si="3"/>
        <v>4487.1132939999998</v>
      </c>
      <c r="D53" s="28">
        <f t="shared" si="3"/>
        <v>4692.8216899999998</v>
      </c>
    </row>
    <row r="54" spans="1:4" x14ac:dyDescent="0.2">
      <c r="A54" s="6" t="s">
        <v>124</v>
      </c>
      <c r="B54" s="28" t="e">
        <f t="shared" si="3"/>
        <v>#N/A</v>
      </c>
      <c r="C54" s="28">
        <f t="shared" si="3"/>
        <v>5098.2356559999998</v>
      </c>
      <c r="D54" s="28">
        <f t="shared" si="3"/>
        <v>3831.4017749999998</v>
      </c>
    </row>
    <row r="55" spans="1:4" x14ac:dyDescent="0.2">
      <c r="A55" s="15" t="s">
        <v>125</v>
      </c>
      <c r="B55" s="28" t="e">
        <f t="shared" si="3"/>
        <v>#N/A</v>
      </c>
      <c r="C55" s="28">
        <f t="shared" si="3"/>
        <v>4703.74712</v>
      </c>
      <c r="D55" s="28">
        <f t="shared" si="3"/>
        <v>5309.882662</v>
      </c>
    </row>
    <row r="56" spans="1:4" x14ac:dyDescent="0.2">
      <c r="A56" s="15" t="s">
        <v>126</v>
      </c>
      <c r="B56" s="28" t="e">
        <f t="shared" si="3"/>
        <v>#N/A</v>
      </c>
      <c r="C56" s="28">
        <f t="shared" si="3"/>
        <v>6377.0771880000002</v>
      </c>
      <c r="D56" s="28">
        <f t="shared" si="3"/>
        <v>5667.2042449999999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2020-11-23T06:48:19Z</cp:lastPrinted>
  <dcterms:created xsi:type="dcterms:W3CDTF">2012-03-28T07:56:08Z</dcterms:created>
  <dcterms:modified xsi:type="dcterms:W3CDTF">2020-11-23T06:48:31Z</dcterms:modified>
  <cp:category>LIS-Bericht</cp:category>
</cp:coreProperties>
</file>