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D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C12" i="10"/>
  <c r="C32" i="10" s="1"/>
  <c r="B12" i="10"/>
  <c r="B32" i="10" s="1"/>
  <c r="G10" i="10"/>
  <c r="G8" i="10"/>
  <c r="G55" i="5"/>
  <c r="G53" i="5"/>
  <c r="G51" i="5"/>
  <c r="G50" i="5"/>
  <c r="G49" i="5"/>
  <c r="G48" i="5"/>
  <c r="G47" i="5"/>
  <c r="G46" i="5"/>
  <c r="G45" i="5"/>
  <c r="G44" i="5"/>
  <c r="G43" i="5"/>
  <c r="G42" i="5"/>
  <c r="G41" i="5"/>
  <c r="G40" i="5"/>
  <c r="G38" i="5"/>
  <c r="G37" i="5"/>
  <c r="G36" i="5"/>
  <c r="G35" i="5"/>
  <c r="G33" i="5"/>
  <c r="G31" i="5"/>
  <c r="G30" i="5"/>
  <c r="G29" i="5"/>
  <c r="G28" i="5"/>
  <c r="G27" i="5"/>
  <c r="G25" i="5"/>
  <c r="G24" i="5"/>
  <c r="G22" i="5"/>
  <c r="G20" i="5"/>
  <c r="G19" i="5"/>
  <c r="G18" i="5"/>
  <c r="G17" i="5"/>
  <c r="G15" i="5"/>
  <c r="G14" i="5"/>
  <c r="G13" i="5"/>
  <c r="G11" i="5"/>
  <c r="G10" i="5"/>
  <c r="G8" i="5"/>
  <c r="G43" i="10" l="1"/>
  <c r="G32" i="10"/>
  <c r="G12" i="10"/>
  <c r="D62" i="9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</calcChain>
</file>

<file path=xl/sharedStrings.xml><?xml version="1.0" encoding="utf-8"?>
<sst xmlns="http://schemas.openxmlformats.org/spreadsheetml/2006/main" count="241" uniqueCount="188">
  <si>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</si>
  <si>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</si>
  <si>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</si>
  <si>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</si>
  <si>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</si>
  <si>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</si>
  <si>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</si>
  <si>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</si>
  <si>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</si>
  <si>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</si>
  <si>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</si>
  <si>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</si>
  <si>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</si>
  <si>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</si>
  <si>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</si>
  <si>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</si>
  <si>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</si>
  <si>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</si>
  <si>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</si>
  <si>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</si>
  <si>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</si>
  <si>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</si>
  <si>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</si>
  <si>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</si>
  <si>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</si>
  <si>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</si>
  <si>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</si>
  <si>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</si>
  <si>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</si>
  <si>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</si>
  <si>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</si>
  <si>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</si>
  <si>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</si>
  <si>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</si>
  <si>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</si>
  <si>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</si>
  <si>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</si>
  <si>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</si>
  <si>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</si>
  <si>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</si>
  <si>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</si>
  <si>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</si>
  <si>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</si>
  <si>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</si>
  <si>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</si>
  <si>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</si>
  <si>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</si>
  <si>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</si>
  <si>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</si>
  <si>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</si>
  <si>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</si>
  <si>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</si>
  <si>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</si>
  <si>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</si>
  <si>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</si>
  <si>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</si>
  <si>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</si>
  <si>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</si>
  <si>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</si>
  <si>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</si>
  <si>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</si>
  <si>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</si>
  <si>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</si>
  <si>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</si>
  <si>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</si>
  <si>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</si>
  <si>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</si>
  <si>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</si>
  <si>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</si>
  <si>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</si>
  <si>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</si>
  <si>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</si>
  <si>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</si>
  <si>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</si>
  <si>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</si>
  <si>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</si>
  <si>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</si>
  <si>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</si>
  <si>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</si>
  <si>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</si>
  <si>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</si>
  <si>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</si>
  <si>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</si>
  <si>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</si>
  <si>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</si>
  <si>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</si>
  <si>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</si>
  <si>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</si>
  <si>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</si>
  <si>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</si>
  <si>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</si>
  <si>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</si>
  <si>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</si>
  <si>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</si>
  <si>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</si>
  <si>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</si>
  <si>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</si>
  <si>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</si>
  <si>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</si>
  <si>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</si>
  <si>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</si>
  <si>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</si>
  <si>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</si>
  <si>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</si>
  <si>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</si>
  <si>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</si>
  <si>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</si>
  <si>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</si>
  <si>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</si>
  <si>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</si>
  <si>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</si>
  <si>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</si>
  <si>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</si>
  <si>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</si>
  <si>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</si>
  <si>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</si>
  <si>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</si>
  <si>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</si>
  <si>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</si>
  <si>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</si>
  <si>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</si>
  <si>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</si>
  <si>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</si>
  <si>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</si>
  <si>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</si>
  <si>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</si>
  <si>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</si>
  <si>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</si>
  <si>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</si>
  <si>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</si>
  <si>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</si>
  <si>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</si>
  <si>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</si>
  <si>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</si>
  <si>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</si>
  <si>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</si>
  <si>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</si>
  <si>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</si>
  <si>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</si>
  <si>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</si>
  <si>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</si>
  <si>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</si>
  <si>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</si>
  <si>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</si>
  <si>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</si>
  <si>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</si>
  <si>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</si>
  <si>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</si>
  <si>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</si>
  <si>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</si>
  <si>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</si>
  <si>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</si>
  <si>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</si>
  <si>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</si>
  <si>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</si>
  <si>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</si>
  <si>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</si>
  <si>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</si>
  <si>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</si>
  <si>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</si>
  <si>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</si>
  <si>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</si>
  <si>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</si>
  <si>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</si>
  <si>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</si>
  <si>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</si>
  <si>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</si>
  <si>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</si>
  <si>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</si>
  <si>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! Vorstehende Null-Werte mit #NV wg. Grafik: Nullwert unterdrücken!</t>
  </si>
  <si>
    <t>Kennziffer: G III 1 - vj 1/19 SH</t>
  </si>
  <si>
    <t>1. Quartal 2019</t>
  </si>
  <si>
    <t xml:space="preserve">© Statistisches Amt für Hamburg und Schleswig-Holstein, Hamburg 2019  
Auszugsweise Vervielfältigung und Verbreitung mit Quellenangabe gestattet.        </t>
  </si>
  <si>
    <t>Januar - März</t>
  </si>
  <si>
    <r>
      <t>2019</t>
    </r>
    <r>
      <rPr>
        <vertAlign val="superscript"/>
        <sz val="9"/>
        <rFont val="Arial"/>
        <family val="2"/>
      </rPr>
      <t>a</t>
    </r>
  </si>
  <si>
    <r>
      <t>2018</t>
    </r>
    <r>
      <rPr>
        <vertAlign val="superscript"/>
        <sz val="9"/>
        <rFont val="Arial"/>
        <family val="2"/>
      </rPr>
      <t>a</t>
    </r>
  </si>
  <si>
    <r>
      <t>2019</t>
    </r>
    <r>
      <rPr>
        <vertAlign val="superscript"/>
        <sz val="9"/>
        <color theme="1"/>
        <rFont val="Arial"/>
        <family val="2"/>
      </rPr>
      <t>a</t>
    </r>
  </si>
  <si>
    <r>
      <t>2018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</si>
  <si>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</si>
  <si>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Ausfuhr des Landes Schleswig-Holstein 2017 bis 2019 im Monatsvergleich</t>
  </si>
  <si>
    <t>Januar - März 2019</t>
  </si>
  <si>
    <t>Verein.Staaten (USA)</t>
  </si>
  <si>
    <t>Vereinigt.Königreich</t>
  </si>
  <si>
    <t>Frankreich</t>
  </si>
  <si>
    <t>China, Volksrepublik</t>
  </si>
  <si>
    <t>Hongkong</t>
  </si>
  <si>
    <t>2. Ausfuhr des Landes Schleswig-Holstein in den Jahren 2017 bis 2019</t>
  </si>
  <si>
    <t>Herausgegeben am: 11.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</si>
</sst>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;0\ \ ;\-###\ ###\ ##0.0\ \ ;\-\ \ "/>
    <numFmt numFmtId="168" formatCode="###\ ##0.0\ \ ;\-\ ###\ ##0.0\ \ ;\-\ \ \ \ \ \ "/>
    <numFmt numFmtId="169" formatCode="###\ ###\ ##0&quot;  &quot;;\-###\ ###\ ##0&quot;  &quot;;&quot;-  &quot;"/>
    <numFmt numFmtId="170" formatCode="###\ ##0.0&quot;  &quot;;\-###\ ##0.0&quot;  &quot;;&quot;-  &quot;"/>
    <numFmt numFmtId="171" formatCode="###\ ###\ ##0.0&quot;  &quot;;\-###\ ###\ ##0&quot;  &quot;;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6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4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5" fontId="5" fillId="0" borderId="0" xfId="0" applyNumberFormat="1" applyFont="1"/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7" fillId="3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7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Alignment="1">
      <alignment horizontal="right" vertical="center"/>
    </xf>
    <xf numFmtId="0" fontId="17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21" fillId="0" borderId="0" xfId="0" quotePrefix="1" applyFont="1" applyAlignment="1">
      <alignment horizontal="right"/>
    </xf>
    <xf numFmtId="0" fontId="17" fillId="3" borderId="7" xfId="0" quotePrefix="1" applyFont="1" applyFill="1" applyBorder="1" applyAlignment="1">
      <alignment horizontal="centerContinuous" vertical="center" wrapText="1"/>
    </xf>
    <xf numFmtId="169" fontId="16" fillId="0" borderId="0" xfId="0" applyNumberFormat="1" applyFont="1"/>
    <xf numFmtId="170" fontId="16" fillId="0" borderId="0" xfId="0" applyNumberFormat="1" applyFont="1"/>
    <xf numFmtId="169" fontId="25" fillId="0" borderId="15" xfId="0" applyNumberFormat="1" applyFont="1" applyBorder="1"/>
    <xf numFmtId="169" fontId="25" fillId="0" borderId="16" xfId="0" applyNumberFormat="1" applyFont="1" applyBorder="1"/>
    <xf numFmtId="170" fontId="25" fillId="0" borderId="16" xfId="0" applyNumberFormat="1" applyFont="1" applyBorder="1"/>
    <xf numFmtId="0" fontId="16" fillId="3" borderId="17" xfId="0" quotePrefix="1" applyFont="1" applyFill="1" applyBorder="1" applyAlignment="1">
      <alignment horizontal="center" vertical="center"/>
    </xf>
    <xf numFmtId="0" fontId="16" fillId="3" borderId="17" xfId="0" quotePrefix="1" applyFont="1" applyFill="1" applyBorder="1" applyAlignment="1">
      <alignment horizontal="center" vertical="center" wrapText="1"/>
    </xf>
    <xf numFmtId="169" fontId="17" fillId="0" borderId="0" xfId="0" applyNumberFormat="1" applyFont="1"/>
    <xf numFmtId="169" fontId="25" fillId="0" borderId="20" xfId="0" applyNumberFormat="1" applyFont="1" applyBorder="1"/>
    <xf numFmtId="167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71" fontId="5" fillId="0" borderId="0" xfId="0" applyNumberFormat="1" applyFont="1"/>
    <xf numFmtId="0" fontId="9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17" fontId="17" fillId="3" borderId="7" xfId="0" quotePrefix="1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vertical="center" wrapText="1"/>
    </xf>
    <xf numFmtId="0" fontId="16" fillId="3" borderId="9" xfId="0" applyFont="1" applyFill="1" applyBorder="1" applyAlignment="1"/>
    <xf numFmtId="0" fontId="17" fillId="3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 vertical="center" wrapText="1" indent="1"/>
    </xf>
    <xf numFmtId="0" fontId="16" fillId="3" borderId="8" xfId="0" applyFont="1" applyFill="1" applyBorder="1" applyAlignment="1">
      <alignment horizontal="left" vertical="center" indent="1"/>
    </xf>
    <xf numFmtId="0" fontId="16" fillId="3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3" borderId="17" xfId="0" quotePrefix="1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indent="1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/>
    <xf numFmtId="0" fontId="16" fillId="3" borderId="21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T3_1!$B$51:$B$62</c:f>
              <c:numCache>
                <c:formatCode>0.0</c:formatCode>
                <c:ptCount val="12"/>
                <c:pt idx="0">
                  <c:v>1682.1462429999999</c:v>
                </c:pt>
                <c:pt idx="1">
                  <c:v>1773.521506</c:v>
                </c:pt>
                <c:pt idx="2">
                  <c:v>2117.0256720000002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T3_1!$C$51:$C$62</c:f>
              <c:numCache>
                <c:formatCode>0.0</c:formatCode>
                <c:ptCount val="12"/>
                <c:pt idx="0">
                  <c:v>1768.255341</c:v>
                </c:pt>
                <c:pt idx="1">
                  <c:v>1764.7343020000001</c:v>
                </c:pt>
                <c:pt idx="2">
                  <c:v>1835.8551219999999</c:v>
                </c:pt>
                <c:pt idx="3">
                  <c:v>1788.620486</c:v>
                </c:pt>
                <c:pt idx="4">
                  <c:v>1712.0446910000001</c:v>
                </c:pt>
                <c:pt idx="5">
                  <c:v>1793.1904959999999</c:v>
                </c:pt>
                <c:pt idx="6">
                  <c:v>1837.126442</c:v>
                </c:pt>
                <c:pt idx="7">
                  <c:v>1911.141507</c:v>
                </c:pt>
                <c:pt idx="8">
                  <c:v>1669.1229330000001</c:v>
                </c:pt>
                <c:pt idx="9">
                  <c:v>1973.1770409999999</c:v>
                </c:pt>
                <c:pt idx="10">
                  <c:v>1880.9386199999999</c:v>
                </c:pt>
                <c:pt idx="11">
                  <c:v>1628.1481779999999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T3_1!$D$51:$D$62</c:f>
              <c:numCache>
                <c:formatCode>0.0</c:formatCode>
                <c:ptCount val="12"/>
                <c:pt idx="0">
                  <c:v>1991.964453</c:v>
                </c:pt>
                <c:pt idx="1">
                  <c:v>1895.5879090000001</c:v>
                </c:pt>
                <c:pt idx="2">
                  <c:v>2177.2472630000002</c:v>
                </c:pt>
                <c:pt idx="3">
                  <c:v>2175.4245169999999</c:v>
                </c:pt>
                <c:pt idx="4">
                  <c:v>1654.6371859999999</c:v>
                </c:pt>
                <c:pt idx="5">
                  <c:v>1707.9411520000001</c:v>
                </c:pt>
                <c:pt idx="6">
                  <c:v>1844.04168</c:v>
                </c:pt>
                <c:pt idx="7">
                  <c:v>1592.7177099999999</c:v>
                </c:pt>
                <c:pt idx="8">
                  <c:v>1632.184524</c:v>
                </c:pt>
                <c:pt idx="9">
                  <c:v>1870.8495419999999</c:v>
                </c:pt>
                <c:pt idx="10">
                  <c:v>1798.6734670000001</c:v>
                </c:pt>
                <c:pt idx="11">
                  <c:v>1658.2605229999999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78784"/>
        <c:axId val="59880960"/>
      </c:lineChart>
      <c:catAx>
        <c:axId val="5987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880960"/>
        <c:crosses val="autoZero"/>
        <c:auto val="1"/>
        <c:lblAlgn val="ctr"/>
        <c:lblOffset val="100"/>
        <c:noMultiLvlLbl val="0"/>
      </c:catAx>
      <c:valAx>
        <c:axId val="5988096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59878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Italien</c:v>
                </c:pt>
                <c:pt idx="1">
                  <c:v>Verein.Staaten (USA)</c:v>
                </c:pt>
                <c:pt idx="2">
                  <c:v>Dänemark</c:v>
                </c:pt>
                <c:pt idx="3">
                  <c:v>Niederlande</c:v>
                </c:pt>
                <c:pt idx="4">
                  <c:v>Vereinigt.Königreich</c:v>
                </c:pt>
                <c:pt idx="5">
                  <c:v>Frankreich</c:v>
                </c:pt>
                <c:pt idx="6">
                  <c:v>Polen</c:v>
                </c:pt>
                <c:pt idx="7">
                  <c:v>China, Volksrepublik</c:v>
                </c:pt>
                <c:pt idx="8">
                  <c:v>Belgien</c:v>
                </c:pt>
                <c:pt idx="9">
                  <c:v>Spanien</c:v>
                </c:pt>
                <c:pt idx="10">
                  <c:v>Schweden</c:v>
                </c:pt>
                <c:pt idx="11">
                  <c:v>Schweiz</c:v>
                </c:pt>
                <c:pt idx="12">
                  <c:v>Österreich</c:v>
                </c:pt>
                <c:pt idx="13">
                  <c:v>Türkei</c:v>
                </c:pt>
                <c:pt idx="14">
                  <c:v>Hongkong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495.95663999999999</c:v>
                </c:pt>
                <c:pt idx="1">
                  <c:v>483.80004200000002</c:v>
                </c:pt>
                <c:pt idx="2">
                  <c:v>465.23502400000001</c:v>
                </c:pt>
                <c:pt idx="3">
                  <c:v>405.75601399999999</c:v>
                </c:pt>
                <c:pt idx="4">
                  <c:v>341.125496</c:v>
                </c:pt>
                <c:pt idx="5">
                  <c:v>322.95074599999998</c:v>
                </c:pt>
                <c:pt idx="6">
                  <c:v>266.067475</c:v>
                </c:pt>
                <c:pt idx="7">
                  <c:v>261.86180100000001</c:v>
                </c:pt>
                <c:pt idx="8">
                  <c:v>250.57305199999999</c:v>
                </c:pt>
                <c:pt idx="9">
                  <c:v>166.47121300000001</c:v>
                </c:pt>
                <c:pt idx="10">
                  <c:v>151.82149699999999</c:v>
                </c:pt>
                <c:pt idx="11">
                  <c:v>150.789266</c:v>
                </c:pt>
                <c:pt idx="12">
                  <c:v>145.494225</c:v>
                </c:pt>
                <c:pt idx="13">
                  <c:v>137.481056</c:v>
                </c:pt>
                <c:pt idx="14">
                  <c:v>118.478696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Italien</c:v>
                </c:pt>
                <c:pt idx="1">
                  <c:v>Verein.Staaten (USA)</c:v>
                </c:pt>
                <c:pt idx="2">
                  <c:v>Dänemark</c:v>
                </c:pt>
                <c:pt idx="3">
                  <c:v>Niederlande</c:v>
                </c:pt>
                <c:pt idx="4">
                  <c:v>Vereinigt.Königreich</c:v>
                </c:pt>
                <c:pt idx="5">
                  <c:v>Frankreich</c:v>
                </c:pt>
                <c:pt idx="6">
                  <c:v>Polen</c:v>
                </c:pt>
                <c:pt idx="7">
                  <c:v>China, Volksrepublik</c:v>
                </c:pt>
                <c:pt idx="8">
                  <c:v>Belgien</c:v>
                </c:pt>
                <c:pt idx="9">
                  <c:v>Spanien</c:v>
                </c:pt>
                <c:pt idx="10">
                  <c:v>Schweden</c:v>
                </c:pt>
                <c:pt idx="11">
                  <c:v>Schweiz</c:v>
                </c:pt>
                <c:pt idx="12">
                  <c:v>Österreich</c:v>
                </c:pt>
                <c:pt idx="13">
                  <c:v>Türkei</c:v>
                </c:pt>
                <c:pt idx="14">
                  <c:v>Hongkong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493.64526899999998</c:v>
                </c:pt>
                <c:pt idx="1">
                  <c:v>367.86089500000003</c:v>
                </c:pt>
                <c:pt idx="2">
                  <c:v>430.79192</c:v>
                </c:pt>
                <c:pt idx="3">
                  <c:v>385.24255399999998</c:v>
                </c:pt>
                <c:pt idx="4">
                  <c:v>269.64352000000002</c:v>
                </c:pt>
                <c:pt idx="5">
                  <c:v>307.57352700000001</c:v>
                </c:pt>
                <c:pt idx="6">
                  <c:v>277.17744199999999</c:v>
                </c:pt>
                <c:pt idx="7">
                  <c:v>256.99949800000002</c:v>
                </c:pt>
                <c:pt idx="8">
                  <c:v>272.92234400000001</c:v>
                </c:pt>
                <c:pt idx="9">
                  <c:v>173.64638400000001</c:v>
                </c:pt>
                <c:pt idx="10">
                  <c:v>153.551222</c:v>
                </c:pt>
                <c:pt idx="11">
                  <c:v>123.814853</c:v>
                </c:pt>
                <c:pt idx="12">
                  <c:v>146.76148499999999</c:v>
                </c:pt>
                <c:pt idx="13">
                  <c:v>117.515033</c:v>
                </c:pt>
                <c:pt idx="14">
                  <c:v>18.984670000000001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76064"/>
        <c:axId val="61177856"/>
      </c:barChart>
      <c:catAx>
        <c:axId val="6117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177856"/>
        <c:crosses val="autoZero"/>
        <c:auto val="1"/>
        <c:lblAlgn val="ctr"/>
        <c:lblOffset val="100"/>
        <c:noMultiLvlLbl val="0"/>
      </c:catAx>
      <c:valAx>
        <c:axId val="6117785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1176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3" t="s">
        <v>113</v>
      </c>
    </row>
    <row r="4" spans="1:7" ht="20.25" x14ac:dyDescent="0.3">
      <c r="A4" s="33" t="s">
        <v>114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2" t="s">
        <v>154</v>
      </c>
    </row>
    <row r="16" spans="1:7" ht="15" x14ac:dyDescent="0.2">
      <c r="G16" s="67" t="s">
        <v>170</v>
      </c>
    </row>
    <row r="17" spans="1:7" x14ac:dyDescent="0.2">
      <c r="G17" s="68"/>
    </row>
    <row r="18" spans="1:7" ht="37.5" customHeight="1" x14ac:dyDescent="0.5">
      <c r="G18" s="34" t="s">
        <v>146</v>
      </c>
    </row>
    <row r="19" spans="1:7" ht="37.5" customHeight="1" x14ac:dyDescent="0.5">
      <c r="G19" s="34" t="s">
        <v>145</v>
      </c>
    </row>
    <row r="20" spans="1:7" ht="37.5" x14ac:dyDescent="0.5">
      <c r="G20" s="90" t="s">
        <v>171</v>
      </c>
    </row>
    <row r="21" spans="1:7" ht="16.5" x14ac:dyDescent="0.25">
      <c r="A21" s="32"/>
      <c r="B21" s="32"/>
      <c r="C21" s="32"/>
      <c r="D21" s="32"/>
      <c r="E21" s="32"/>
      <c r="F21" s="32"/>
      <c r="G21" s="68"/>
    </row>
    <row r="22" spans="1:7" ht="15" x14ac:dyDescent="0.2">
      <c r="G22" s="82" t="s">
        <v>187</v>
      </c>
    </row>
    <row r="23" spans="1:7" ht="20.25" customHeight="1" x14ac:dyDescent="0.25">
      <c r="A23" s="104"/>
      <c r="B23" s="104"/>
      <c r="C23" s="104"/>
      <c r="D23" s="104"/>
      <c r="E23" s="104"/>
      <c r="F23" s="104"/>
      <c r="G23" s="104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3" customFormat="1" x14ac:dyDescent="0.2"/>
    <row r="2" spans="1:7" s="53" customFormat="1" ht="15.75" x14ac:dyDescent="0.25">
      <c r="A2" s="105" t="s">
        <v>0</v>
      </c>
      <c r="B2" s="105"/>
      <c r="C2" s="105"/>
      <c r="D2" s="105"/>
      <c r="E2" s="105"/>
      <c r="F2" s="105"/>
      <c r="G2" s="105"/>
    </row>
    <row r="3" spans="1:7" s="53" customFormat="1" x14ac:dyDescent="0.2"/>
    <row r="4" spans="1:7" s="53" customFormat="1" ht="15.75" x14ac:dyDescent="0.25">
      <c r="A4" s="106" t="s">
        <v>1</v>
      </c>
      <c r="B4" s="107"/>
      <c r="C4" s="107"/>
      <c r="D4" s="107"/>
      <c r="E4" s="107"/>
      <c r="F4" s="107"/>
      <c r="G4" s="107"/>
    </row>
    <row r="5" spans="1:7" s="53" customFormat="1" x14ac:dyDescent="0.2">
      <c r="A5" s="108"/>
      <c r="B5" s="108"/>
      <c r="C5" s="108"/>
      <c r="D5" s="108"/>
      <c r="E5" s="108"/>
      <c r="F5" s="108"/>
      <c r="G5" s="108"/>
    </row>
    <row r="6" spans="1:7" s="53" customFormat="1" x14ac:dyDescent="0.2">
      <c r="A6" s="75" t="s">
        <v>148</v>
      </c>
      <c r="B6" s="79"/>
      <c r="C6" s="79"/>
      <c r="D6" s="79"/>
      <c r="E6" s="79"/>
      <c r="F6" s="79"/>
      <c r="G6" s="79"/>
    </row>
    <row r="7" spans="1:7" s="53" customFormat="1" ht="5.85" customHeight="1" x14ac:dyDescent="0.2">
      <c r="A7" s="75"/>
      <c r="B7" s="79"/>
      <c r="C7" s="79"/>
      <c r="D7" s="79"/>
      <c r="E7" s="79"/>
      <c r="F7" s="79"/>
      <c r="G7" s="79"/>
    </row>
    <row r="8" spans="1:7" s="53" customFormat="1" x14ac:dyDescent="0.2">
      <c r="A8" s="109" t="s">
        <v>116</v>
      </c>
      <c r="B8" s="110"/>
      <c r="C8" s="110"/>
      <c r="D8" s="110"/>
      <c r="E8" s="110"/>
      <c r="F8" s="110"/>
      <c r="G8" s="110"/>
    </row>
    <row r="9" spans="1:7" s="53" customFormat="1" x14ac:dyDescent="0.2">
      <c r="A9" s="110" t="s">
        <v>4</v>
      </c>
      <c r="B9" s="110"/>
      <c r="C9" s="110"/>
      <c r="D9" s="110"/>
      <c r="E9" s="110"/>
      <c r="F9" s="110"/>
      <c r="G9" s="110"/>
    </row>
    <row r="10" spans="1:7" s="53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53" customFormat="1" x14ac:dyDescent="0.2">
      <c r="A11" s="114" t="s">
        <v>2</v>
      </c>
      <c r="B11" s="114"/>
      <c r="C11" s="114"/>
      <c r="D11" s="114"/>
      <c r="E11" s="114"/>
      <c r="F11" s="114"/>
      <c r="G11" s="114"/>
    </row>
    <row r="12" spans="1:7" s="53" customFormat="1" x14ac:dyDescent="0.2">
      <c r="A12" s="110" t="s">
        <v>3</v>
      </c>
      <c r="B12" s="110"/>
      <c r="C12" s="110"/>
      <c r="D12" s="110"/>
      <c r="E12" s="110"/>
      <c r="F12" s="110"/>
      <c r="G12" s="110"/>
    </row>
    <row r="13" spans="1:7" s="53" customFormat="1" x14ac:dyDescent="0.2">
      <c r="A13" s="79"/>
      <c r="B13" s="79"/>
      <c r="C13" s="79"/>
      <c r="D13" s="79"/>
      <c r="E13" s="79"/>
      <c r="F13" s="79"/>
      <c r="G13" s="79"/>
    </row>
    <row r="14" spans="1:7" s="53" customFormat="1" x14ac:dyDescent="0.2">
      <c r="A14" s="79"/>
      <c r="B14" s="79"/>
      <c r="C14" s="79"/>
      <c r="D14" s="79"/>
      <c r="E14" s="79"/>
      <c r="F14" s="79"/>
      <c r="G14" s="79"/>
    </row>
    <row r="15" spans="1:7" s="53" customFormat="1" ht="12.75" customHeight="1" x14ac:dyDescent="0.2">
      <c r="A15" s="109" t="s">
        <v>118</v>
      </c>
      <c r="B15" s="110"/>
      <c r="C15" s="110"/>
      <c r="D15" s="76"/>
      <c r="E15" s="76"/>
      <c r="F15" s="76"/>
      <c r="G15" s="76"/>
    </row>
    <row r="16" spans="1:7" s="53" customFormat="1" ht="5.85" customHeight="1" x14ac:dyDescent="0.2">
      <c r="A16" s="76"/>
      <c r="B16" s="80"/>
      <c r="C16" s="80"/>
      <c r="D16" s="76"/>
      <c r="E16" s="76"/>
      <c r="F16" s="76"/>
      <c r="G16" s="76"/>
    </row>
    <row r="17" spans="1:7" s="53" customFormat="1" ht="12.75" customHeight="1" x14ac:dyDescent="0.2">
      <c r="A17" s="112" t="s">
        <v>157</v>
      </c>
      <c r="B17" s="110"/>
      <c r="C17" s="110"/>
      <c r="D17" s="80"/>
      <c r="E17" s="80"/>
      <c r="F17" s="80"/>
      <c r="G17" s="80"/>
    </row>
    <row r="18" spans="1:7" s="53" customFormat="1" ht="12.75" customHeight="1" x14ac:dyDescent="0.2">
      <c r="A18" s="80" t="s">
        <v>138</v>
      </c>
      <c r="B18" s="113" t="s">
        <v>164</v>
      </c>
      <c r="C18" s="110"/>
      <c r="D18" s="80"/>
      <c r="E18" s="80"/>
      <c r="F18" s="80"/>
      <c r="G18" s="80"/>
    </row>
    <row r="19" spans="1:7" s="53" customFormat="1" ht="12.75" customHeight="1" x14ac:dyDescent="0.2">
      <c r="A19" s="80" t="s">
        <v>139</v>
      </c>
      <c r="B19" s="111" t="s">
        <v>158</v>
      </c>
      <c r="C19" s="111"/>
      <c r="D19" s="111"/>
      <c r="E19" s="80"/>
      <c r="F19" s="80"/>
      <c r="G19" s="80"/>
    </row>
    <row r="20" spans="1:7" s="53" customFormat="1" x14ac:dyDescent="0.2">
      <c r="A20" s="80"/>
      <c r="B20" s="80"/>
      <c r="C20" s="80"/>
      <c r="D20" s="80"/>
      <c r="E20" s="80"/>
      <c r="F20" s="80"/>
      <c r="G20" s="80"/>
    </row>
    <row r="21" spans="1:7" s="53" customFormat="1" ht="12.75" customHeight="1" x14ac:dyDescent="0.2">
      <c r="A21" s="109" t="s">
        <v>149</v>
      </c>
      <c r="B21" s="110"/>
      <c r="C21" s="76"/>
      <c r="D21" s="76"/>
      <c r="E21" s="76"/>
      <c r="F21" s="76"/>
      <c r="G21" s="76"/>
    </row>
    <row r="22" spans="1:7" s="53" customFormat="1" ht="5.85" customHeight="1" x14ac:dyDescent="0.2">
      <c r="A22" s="76"/>
      <c r="B22" s="80"/>
      <c r="C22" s="76"/>
      <c r="D22" s="76"/>
      <c r="E22" s="76"/>
      <c r="F22" s="76"/>
      <c r="G22" s="76"/>
    </row>
    <row r="23" spans="1:7" s="53" customFormat="1" ht="12.75" customHeight="1" x14ac:dyDescent="0.2">
      <c r="A23" s="80" t="s">
        <v>140</v>
      </c>
      <c r="B23" s="110" t="s">
        <v>141</v>
      </c>
      <c r="C23" s="110"/>
      <c r="D23" s="80"/>
      <c r="E23" s="80"/>
      <c r="F23" s="80"/>
      <c r="G23" s="80"/>
    </row>
    <row r="24" spans="1:7" s="53" customFormat="1" ht="12.75" customHeight="1" x14ac:dyDescent="0.2">
      <c r="A24" s="80" t="s">
        <v>142</v>
      </c>
      <c r="B24" s="110" t="s">
        <v>143</v>
      </c>
      <c r="C24" s="110"/>
      <c r="D24" s="80"/>
      <c r="E24" s="80"/>
      <c r="F24" s="80"/>
      <c r="G24" s="80"/>
    </row>
    <row r="25" spans="1:7" s="53" customFormat="1" ht="12.75" customHeight="1" x14ac:dyDescent="0.2">
      <c r="A25" s="80"/>
      <c r="B25" s="110"/>
      <c r="C25" s="110"/>
      <c r="D25" s="80"/>
      <c r="E25" s="80"/>
      <c r="F25" s="80"/>
      <c r="G25" s="80"/>
    </row>
    <row r="26" spans="1:7" s="53" customFormat="1" x14ac:dyDescent="0.2">
      <c r="A26" s="79"/>
      <c r="B26" s="79"/>
      <c r="C26" s="79"/>
      <c r="D26" s="79"/>
      <c r="E26" s="79"/>
      <c r="F26" s="79"/>
      <c r="G26" s="79"/>
    </row>
    <row r="27" spans="1:7" s="53" customFormat="1" x14ac:dyDescent="0.2">
      <c r="A27" s="79" t="s">
        <v>150</v>
      </c>
      <c r="B27" s="81" t="s">
        <v>151</v>
      </c>
      <c r="C27" s="79"/>
      <c r="D27" s="79"/>
      <c r="E27" s="79"/>
      <c r="F27" s="79"/>
      <c r="G27" s="79"/>
    </row>
    <row r="28" spans="1:7" s="53" customFormat="1" x14ac:dyDescent="0.2">
      <c r="A28" s="79"/>
      <c r="B28" s="79"/>
      <c r="C28" s="79"/>
      <c r="D28" s="79"/>
      <c r="E28" s="79"/>
      <c r="F28" s="79"/>
      <c r="G28" s="79"/>
    </row>
    <row r="29" spans="1:7" s="53" customFormat="1" ht="27.75" customHeight="1" x14ac:dyDescent="0.2">
      <c r="A29" s="115" t="s">
        <v>172</v>
      </c>
      <c r="B29" s="110"/>
      <c r="C29" s="110"/>
      <c r="D29" s="110"/>
      <c r="E29" s="110"/>
      <c r="F29" s="110"/>
      <c r="G29" s="110"/>
    </row>
    <row r="30" spans="1:7" s="53" customFormat="1" ht="41.85" customHeight="1" x14ac:dyDescent="0.2">
      <c r="A30" s="110" t="s">
        <v>156</v>
      </c>
      <c r="B30" s="110"/>
      <c r="C30" s="110"/>
      <c r="D30" s="110"/>
      <c r="E30" s="110"/>
      <c r="F30" s="110"/>
      <c r="G30" s="110"/>
    </row>
    <row r="31" spans="1:7" s="53" customFormat="1" x14ac:dyDescent="0.2">
      <c r="A31" s="79"/>
      <c r="B31" s="79"/>
      <c r="C31" s="79"/>
      <c r="D31" s="79"/>
      <c r="E31" s="79"/>
      <c r="F31" s="79"/>
      <c r="G31" s="79"/>
    </row>
    <row r="32" spans="1:7" s="53" customFormat="1" x14ac:dyDescent="0.2">
      <c r="A32" s="79"/>
      <c r="B32" s="79"/>
      <c r="C32" s="79"/>
      <c r="D32" s="79"/>
      <c r="E32" s="79"/>
      <c r="F32" s="79"/>
      <c r="G32" s="79"/>
    </row>
    <row r="33" spans="1:7" s="53" customFormat="1" x14ac:dyDescent="0.2">
      <c r="A33" s="79"/>
      <c r="B33" s="79"/>
      <c r="C33" s="79"/>
      <c r="D33" s="79"/>
      <c r="E33" s="79"/>
      <c r="F33" s="79"/>
      <c r="G33" s="79"/>
    </row>
    <row r="34" spans="1:7" s="53" customFormat="1" x14ac:dyDescent="0.2">
      <c r="A34" s="79"/>
      <c r="B34" s="79"/>
      <c r="C34" s="79"/>
      <c r="D34" s="79"/>
      <c r="E34" s="79"/>
      <c r="F34" s="79"/>
      <c r="G34" s="79"/>
    </row>
    <row r="35" spans="1:7" s="53" customFormat="1" x14ac:dyDescent="0.2">
      <c r="A35" s="79"/>
      <c r="B35" s="79"/>
      <c r="C35" s="79"/>
      <c r="D35" s="79"/>
      <c r="E35" s="79"/>
      <c r="F35" s="79"/>
      <c r="G35" s="79"/>
    </row>
    <row r="36" spans="1:7" s="53" customFormat="1" x14ac:dyDescent="0.2">
      <c r="A36" s="79"/>
      <c r="B36" s="79"/>
      <c r="C36" s="79"/>
      <c r="D36" s="79"/>
      <c r="E36" s="79"/>
      <c r="F36" s="79"/>
      <c r="G36" s="79"/>
    </row>
    <row r="37" spans="1:7" s="53" customFormat="1" x14ac:dyDescent="0.2">
      <c r="A37" s="79"/>
      <c r="B37" s="79"/>
      <c r="C37" s="79"/>
      <c r="D37" s="79"/>
      <c r="E37" s="79"/>
      <c r="F37" s="79"/>
      <c r="G37" s="79"/>
    </row>
    <row r="38" spans="1:7" s="53" customFormat="1" x14ac:dyDescent="0.2">
      <c r="A38" s="79"/>
      <c r="B38" s="79"/>
      <c r="C38" s="79"/>
      <c r="D38" s="79"/>
      <c r="E38" s="79"/>
      <c r="F38" s="79"/>
      <c r="G38" s="79"/>
    </row>
    <row r="39" spans="1:7" s="53" customFormat="1" x14ac:dyDescent="0.2">
      <c r="A39" s="79"/>
      <c r="B39" s="79"/>
      <c r="C39" s="79"/>
      <c r="D39" s="79"/>
      <c r="E39" s="79"/>
      <c r="F39" s="79"/>
      <c r="G39" s="79"/>
    </row>
    <row r="40" spans="1:7" s="53" customFormat="1" x14ac:dyDescent="0.2">
      <c r="A40" s="79"/>
      <c r="B40" s="79"/>
      <c r="C40" s="79"/>
      <c r="D40" s="79"/>
      <c r="E40" s="79"/>
      <c r="F40" s="79"/>
      <c r="G40" s="79"/>
    </row>
    <row r="41" spans="1:7" s="53" customFormat="1" x14ac:dyDescent="0.2">
      <c r="A41" s="108" t="s">
        <v>152</v>
      </c>
      <c r="B41" s="108"/>
      <c r="C41" s="79"/>
      <c r="D41" s="79"/>
      <c r="E41" s="79"/>
      <c r="F41" s="79"/>
      <c r="G41" s="79"/>
    </row>
    <row r="42" spans="1:7" s="53" customFormat="1" x14ac:dyDescent="0.2">
      <c r="A42" s="79"/>
      <c r="B42" s="79"/>
      <c r="C42" s="79"/>
      <c r="D42" s="79"/>
      <c r="E42" s="79"/>
      <c r="F42" s="79"/>
      <c r="G42" s="79"/>
    </row>
    <row r="43" spans="1:7" s="53" customFormat="1" x14ac:dyDescent="0.2">
      <c r="A43" s="7">
        <v>0</v>
      </c>
      <c r="B43" s="8" t="s">
        <v>5</v>
      </c>
      <c r="C43" s="79"/>
      <c r="D43" s="79"/>
      <c r="E43" s="79"/>
      <c r="F43" s="79"/>
      <c r="G43" s="79"/>
    </row>
    <row r="44" spans="1:7" s="53" customFormat="1" x14ac:dyDescent="0.2">
      <c r="A44" s="8" t="s">
        <v>19</v>
      </c>
      <c r="B44" s="8" t="s">
        <v>6</v>
      </c>
      <c r="C44" s="79"/>
      <c r="D44" s="79"/>
      <c r="E44" s="79"/>
      <c r="F44" s="79"/>
      <c r="G44" s="79"/>
    </row>
    <row r="45" spans="1:7" s="53" customFormat="1" x14ac:dyDescent="0.2">
      <c r="A45" s="8" t="s">
        <v>20</v>
      </c>
      <c r="B45" s="8" t="s">
        <v>7</v>
      </c>
      <c r="C45" s="79"/>
      <c r="D45" s="79"/>
      <c r="E45" s="79"/>
      <c r="F45" s="79"/>
      <c r="G45" s="79"/>
    </row>
    <row r="46" spans="1:7" s="53" customFormat="1" x14ac:dyDescent="0.2">
      <c r="A46" s="8" t="s">
        <v>21</v>
      </c>
      <c r="B46" s="8" t="s">
        <v>8</v>
      </c>
      <c r="C46" s="79"/>
      <c r="D46" s="79"/>
      <c r="E46" s="79"/>
      <c r="F46" s="79"/>
      <c r="G46" s="79"/>
    </row>
    <row r="47" spans="1:7" s="53" customFormat="1" x14ac:dyDescent="0.2">
      <c r="A47" s="8" t="s">
        <v>15</v>
      </c>
      <c r="B47" s="8" t="s">
        <v>9</v>
      </c>
      <c r="C47" s="79"/>
      <c r="D47" s="79"/>
      <c r="E47" s="79"/>
      <c r="F47" s="79"/>
      <c r="G47" s="79"/>
    </row>
    <row r="48" spans="1:7" s="53" customFormat="1" x14ac:dyDescent="0.2">
      <c r="A48" s="8" t="s">
        <v>16</v>
      </c>
      <c r="B48" s="8" t="s">
        <v>10</v>
      </c>
      <c r="C48" s="79"/>
      <c r="D48" s="79"/>
      <c r="E48" s="79"/>
      <c r="F48" s="79"/>
      <c r="G48" s="79"/>
    </row>
    <row r="49" spans="1:7" s="53" customFormat="1" x14ac:dyDescent="0.2">
      <c r="A49" s="8" t="s">
        <v>17</v>
      </c>
      <c r="B49" s="8" t="s">
        <v>11</v>
      </c>
      <c r="C49" s="79"/>
      <c r="D49" s="79"/>
      <c r="E49" s="79"/>
      <c r="F49" s="79"/>
      <c r="G49" s="79"/>
    </row>
    <row r="50" spans="1:7" s="53" customFormat="1" x14ac:dyDescent="0.2">
      <c r="A50" s="8" t="s">
        <v>18</v>
      </c>
      <c r="B50" s="8" t="s">
        <v>12</v>
      </c>
      <c r="C50" s="79"/>
      <c r="D50" s="79"/>
      <c r="E50" s="79"/>
      <c r="F50" s="79"/>
      <c r="G50" s="79"/>
    </row>
    <row r="51" spans="1:7" s="53" customFormat="1" x14ac:dyDescent="0.2">
      <c r="A51" s="8" t="s">
        <v>153</v>
      </c>
      <c r="B51" s="8" t="s">
        <v>13</v>
      </c>
      <c r="C51" s="79"/>
      <c r="D51" s="79"/>
      <c r="E51" s="79"/>
      <c r="F51" s="79"/>
      <c r="G51" s="79"/>
    </row>
    <row r="52" spans="1:7" s="53" customFormat="1" x14ac:dyDescent="0.2">
      <c r="A52" s="8" t="s">
        <v>144</v>
      </c>
      <c r="B52" s="8" t="s">
        <v>14</v>
      </c>
      <c r="C52" s="79"/>
      <c r="D52" s="79"/>
      <c r="E52" s="79"/>
      <c r="F52" s="79"/>
      <c r="G52" s="79"/>
    </row>
    <row r="53" spans="1:7" s="53" customFormat="1" x14ac:dyDescent="0.2"/>
    <row r="54" spans="1:7" x14ac:dyDescent="0.2">
      <c r="A54" s="77"/>
      <c r="B54" s="77"/>
      <c r="C54" s="77"/>
      <c r="D54" s="77"/>
      <c r="E54" s="77"/>
      <c r="F54" s="77"/>
      <c r="G54" s="77"/>
    </row>
    <row r="55" spans="1:7" x14ac:dyDescent="0.2">
      <c r="A55" s="77"/>
      <c r="B55" s="77"/>
      <c r="C55" s="77"/>
      <c r="D55" s="77"/>
      <c r="E55" s="77"/>
      <c r="F55" s="77"/>
      <c r="G55" s="77"/>
    </row>
    <row r="56" spans="1:7" x14ac:dyDescent="0.2">
      <c r="A56" s="77"/>
      <c r="B56" s="77"/>
      <c r="C56" s="77"/>
      <c r="D56" s="77"/>
      <c r="E56" s="77"/>
      <c r="F56" s="77"/>
      <c r="G56" s="77"/>
    </row>
    <row r="57" spans="1:7" x14ac:dyDescent="0.2">
      <c r="A57" s="77"/>
      <c r="B57" s="77"/>
      <c r="C57" s="77"/>
      <c r="D57" s="77"/>
      <c r="E57" s="77"/>
      <c r="F57" s="77"/>
      <c r="G57" s="77"/>
    </row>
    <row r="58" spans="1:7" x14ac:dyDescent="0.2">
      <c r="A58" s="77"/>
      <c r="B58" s="77"/>
      <c r="C58" s="77"/>
      <c r="D58" s="77"/>
      <c r="E58" s="77"/>
      <c r="F58" s="77"/>
      <c r="G58" s="77"/>
    </row>
    <row r="59" spans="1:7" x14ac:dyDescent="0.2">
      <c r="A59" s="77"/>
      <c r="B59" s="77"/>
      <c r="C59" s="77"/>
      <c r="D59" s="77"/>
      <c r="E59" s="77"/>
      <c r="F59" s="77"/>
      <c r="G59" s="77"/>
    </row>
    <row r="60" spans="1:7" x14ac:dyDescent="0.2">
      <c r="A60" s="77"/>
      <c r="B60" s="77"/>
      <c r="C60" s="77"/>
      <c r="D60" s="77"/>
      <c r="E60" s="77"/>
      <c r="F60" s="77"/>
      <c r="G60" s="77"/>
    </row>
    <row r="61" spans="1:7" x14ac:dyDescent="0.2">
      <c r="A61" s="77"/>
      <c r="B61" s="77"/>
      <c r="C61" s="77"/>
      <c r="D61" s="77"/>
      <c r="E61" s="77"/>
      <c r="F61" s="77"/>
      <c r="G61" s="77"/>
    </row>
    <row r="62" spans="1:7" x14ac:dyDescent="0.2">
      <c r="A62" s="77"/>
      <c r="B62" s="77"/>
      <c r="C62" s="77"/>
      <c r="D62" s="77"/>
      <c r="E62" s="77"/>
      <c r="F62" s="77"/>
      <c r="G62" s="77"/>
    </row>
    <row r="63" spans="1:7" x14ac:dyDescent="0.2">
      <c r="A63" s="77"/>
      <c r="B63" s="77"/>
      <c r="C63" s="77"/>
      <c r="D63" s="77"/>
      <c r="E63" s="77"/>
      <c r="F63" s="77"/>
      <c r="G63" s="77"/>
    </row>
    <row r="64" spans="1:7" x14ac:dyDescent="0.2">
      <c r="A64" s="77"/>
      <c r="B64" s="77"/>
      <c r="C64" s="77"/>
      <c r="D64" s="77"/>
      <c r="E64" s="77"/>
      <c r="F64" s="77"/>
      <c r="G64" s="77"/>
    </row>
    <row r="65" spans="1:7" x14ac:dyDescent="0.2">
      <c r="A65" s="77"/>
      <c r="B65" s="77"/>
      <c r="C65" s="77"/>
      <c r="D65" s="77"/>
      <c r="E65" s="77"/>
      <c r="F65" s="77"/>
      <c r="G65" s="77"/>
    </row>
    <row r="66" spans="1:7" x14ac:dyDescent="0.2">
      <c r="A66" s="77"/>
      <c r="B66" s="77"/>
      <c r="C66" s="77"/>
      <c r="D66" s="77"/>
      <c r="E66" s="77"/>
      <c r="F66" s="77"/>
      <c r="G66" s="77"/>
    </row>
    <row r="67" spans="1:7" x14ac:dyDescent="0.2">
      <c r="A67" s="77"/>
      <c r="B67" s="77"/>
      <c r="C67" s="77"/>
      <c r="D67" s="77"/>
      <c r="E67" s="77"/>
      <c r="F67" s="77"/>
      <c r="G67" s="77"/>
    </row>
    <row r="68" spans="1:7" x14ac:dyDescent="0.2">
      <c r="A68" s="77"/>
      <c r="B68" s="77"/>
      <c r="C68" s="77"/>
      <c r="D68" s="77"/>
      <c r="E68" s="77"/>
      <c r="F68" s="77"/>
      <c r="G68" s="77"/>
    </row>
    <row r="69" spans="1:7" x14ac:dyDescent="0.2">
      <c r="A69" s="77"/>
      <c r="B69" s="77"/>
      <c r="C69" s="77"/>
      <c r="D69" s="77"/>
      <c r="E69" s="77"/>
      <c r="F69" s="77"/>
      <c r="G69" s="77"/>
    </row>
    <row r="70" spans="1:7" x14ac:dyDescent="0.2">
      <c r="A70" s="77"/>
      <c r="B70" s="77"/>
      <c r="C70" s="77"/>
      <c r="D70" s="77"/>
      <c r="E70" s="77"/>
      <c r="F70" s="77"/>
      <c r="G70" s="77"/>
    </row>
    <row r="71" spans="1:7" x14ac:dyDescent="0.2">
      <c r="A71" s="77"/>
      <c r="B71" s="77"/>
      <c r="C71" s="77"/>
      <c r="D71" s="77"/>
      <c r="E71" s="77"/>
      <c r="F71" s="77"/>
      <c r="G71" s="77"/>
    </row>
    <row r="72" spans="1:7" x14ac:dyDescent="0.2">
      <c r="A72" s="77"/>
      <c r="B72" s="77"/>
      <c r="C72" s="77"/>
      <c r="D72" s="77"/>
      <c r="E72" s="77"/>
      <c r="F72" s="77"/>
      <c r="G72" s="77"/>
    </row>
    <row r="73" spans="1:7" x14ac:dyDescent="0.2">
      <c r="A73" s="77"/>
      <c r="B73" s="77"/>
      <c r="C73" s="77"/>
      <c r="D73" s="77"/>
      <c r="E73" s="77"/>
      <c r="F73" s="77"/>
      <c r="G73" s="77"/>
    </row>
    <row r="74" spans="1:7" x14ac:dyDescent="0.2">
      <c r="A74" s="77"/>
      <c r="B74" s="77"/>
      <c r="C74" s="77"/>
      <c r="D74" s="77"/>
      <c r="E74" s="77"/>
      <c r="F74" s="77"/>
      <c r="G74" s="77"/>
    </row>
    <row r="75" spans="1:7" x14ac:dyDescent="0.2">
      <c r="A75" s="77"/>
      <c r="B75" s="77"/>
      <c r="C75" s="77"/>
      <c r="D75" s="77"/>
      <c r="E75" s="77"/>
      <c r="F75" s="77"/>
      <c r="G75" s="77"/>
    </row>
    <row r="76" spans="1:7" x14ac:dyDescent="0.2">
      <c r="A76" s="77"/>
      <c r="B76" s="77"/>
      <c r="C76" s="77"/>
      <c r="D76" s="77"/>
      <c r="E76" s="77"/>
      <c r="F76" s="77"/>
      <c r="G76" s="77"/>
    </row>
    <row r="77" spans="1:7" x14ac:dyDescent="0.2">
      <c r="A77" s="77"/>
      <c r="B77" s="77"/>
      <c r="C77" s="77"/>
      <c r="D77" s="77"/>
      <c r="E77" s="77"/>
      <c r="F77" s="77"/>
      <c r="G77" s="77"/>
    </row>
    <row r="78" spans="1:7" x14ac:dyDescent="0.2">
      <c r="A78" s="77"/>
      <c r="B78" s="77"/>
      <c r="C78" s="77"/>
      <c r="D78" s="77"/>
      <c r="E78" s="77"/>
      <c r="F78" s="77"/>
      <c r="G78" s="77"/>
    </row>
    <row r="79" spans="1:7" x14ac:dyDescent="0.2">
      <c r="A79" s="77"/>
      <c r="B79" s="77"/>
      <c r="C79" s="77"/>
      <c r="D79" s="77"/>
      <c r="E79" s="77"/>
      <c r="F79" s="77"/>
      <c r="G79" s="77"/>
    </row>
    <row r="80" spans="1:7" x14ac:dyDescent="0.2">
      <c r="A80" s="77"/>
      <c r="B80" s="77"/>
      <c r="C80" s="77"/>
      <c r="D80" s="77"/>
      <c r="E80" s="77"/>
      <c r="F80" s="77"/>
      <c r="G80" s="77"/>
    </row>
    <row r="81" spans="1:7" x14ac:dyDescent="0.2">
      <c r="A81" s="77"/>
      <c r="B81" s="77"/>
      <c r="C81" s="77"/>
      <c r="D81" s="77"/>
      <c r="E81" s="77"/>
      <c r="F81" s="77"/>
      <c r="G81" s="77"/>
    </row>
    <row r="82" spans="1:7" x14ac:dyDescent="0.2">
      <c r="A82" s="77"/>
      <c r="B82" s="77"/>
      <c r="C82" s="77"/>
      <c r="D82" s="77"/>
      <c r="E82" s="77"/>
      <c r="F82" s="77"/>
      <c r="G82" s="77"/>
    </row>
    <row r="83" spans="1:7" x14ac:dyDescent="0.2">
      <c r="A83" s="77"/>
      <c r="B83" s="77"/>
      <c r="C83" s="77"/>
      <c r="D83" s="77"/>
      <c r="E83" s="77"/>
      <c r="F83" s="77"/>
      <c r="G83" s="77"/>
    </row>
    <row r="84" spans="1:7" x14ac:dyDescent="0.2">
      <c r="A84" s="77"/>
      <c r="B84" s="77"/>
      <c r="C84" s="77"/>
      <c r="D84" s="77"/>
      <c r="E84" s="77"/>
      <c r="F84" s="77"/>
      <c r="G84" s="77"/>
    </row>
    <row r="85" spans="1:7" x14ac:dyDescent="0.2">
      <c r="A85" s="77"/>
      <c r="B85" s="77"/>
      <c r="C85" s="77"/>
      <c r="D85" s="77"/>
      <c r="E85" s="77"/>
      <c r="F85" s="77"/>
      <c r="G85" s="77"/>
    </row>
    <row r="86" spans="1:7" x14ac:dyDescent="0.2">
      <c r="A86" s="77"/>
      <c r="B86" s="77"/>
      <c r="C86" s="77"/>
      <c r="D86" s="77"/>
      <c r="E86" s="77"/>
      <c r="F86" s="77"/>
      <c r="G86" s="77"/>
    </row>
    <row r="87" spans="1:7" x14ac:dyDescent="0.2">
      <c r="A87" s="77"/>
      <c r="B87" s="77"/>
      <c r="C87" s="77"/>
      <c r="D87" s="77"/>
      <c r="E87" s="77"/>
      <c r="F87" s="77"/>
      <c r="G87" s="77"/>
    </row>
    <row r="88" spans="1:7" x14ac:dyDescent="0.2">
      <c r="A88" s="77"/>
      <c r="B88" s="77"/>
      <c r="C88" s="77"/>
      <c r="D88" s="77"/>
      <c r="E88" s="77"/>
      <c r="F88" s="77"/>
      <c r="G88" s="77"/>
    </row>
    <row r="89" spans="1:7" x14ac:dyDescent="0.2">
      <c r="A89" s="77"/>
      <c r="B89" s="77"/>
      <c r="C89" s="77"/>
      <c r="D89" s="77"/>
      <c r="E89" s="77"/>
      <c r="F89" s="77"/>
      <c r="G89" s="77"/>
    </row>
    <row r="90" spans="1:7" x14ac:dyDescent="0.2">
      <c r="A90" s="77"/>
      <c r="B90" s="77"/>
      <c r="C90" s="77"/>
      <c r="D90" s="77"/>
      <c r="E90" s="77"/>
      <c r="F90" s="77"/>
      <c r="G90" s="77"/>
    </row>
    <row r="91" spans="1:7" x14ac:dyDescent="0.2">
      <c r="A91" s="77"/>
      <c r="B91" s="77"/>
      <c r="C91" s="77"/>
      <c r="D91" s="77"/>
      <c r="E91" s="77"/>
      <c r="F91" s="77"/>
      <c r="G91" s="77"/>
    </row>
    <row r="92" spans="1:7" x14ac:dyDescent="0.2">
      <c r="A92" s="77"/>
      <c r="B92" s="77"/>
      <c r="C92" s="77"/>
      <c r="D92" s="77"/>
      <c r="E92" s="77"/>
      <c r="F92" s="77"/>
      <c r="G92" s="77"/>
    </row>
    <row r="93" spans="1:7" x14ac:dyDescent="0.2">
      <c r="A93" s="77"/>
      <c r="B93" s="77"/>
      <c r="C93" s="77"/>
      <c r="D93" s="77"/>
      <c r="E93" s="77"/>
      <c r="F93" s="77"/>
      <c r="G93" s="77"/>
    </row>
    <row r="94" spans="1:7" x14ac:dyDescent="0.2">
      <c r="A94" s="77"/>
      <c r="B94" s="77"/>
      <c r="C94" s="77"/>
      <c r="D94" s="77"/>
      <c r="E94" s="77"/>
      <c r="F94" s="77"/>
      <c r="G94" s="77"/>
    </row>
    <row r="95" spans="1:7" x14ac:dyDescent="0.2">
      <c r="A95" s="77"/>
      <c r="B95" s="77"/>
      <c r="C95" s="77"/>
      <c r="D95" s="77"/>
      <c r="E95" s="77"/>
      <c r="F95" s="77"/>
      <c r="G95" s="77"/>
    </row>
    <row r="96" spans="1:7" x14ac:dyDescent="0.2">
      <c r="A96" s="77"/>
      <c r="B96" s="77"/>
      <c r="C96" s="77"/>
      <c r="D96" s="77"/>
      <c r="E96" s="77"/>
      <c r="F96" s="77"/>
      <c r="G96" s="77"/>
    </row>
    <row r="97" spans="1:7" x14ac:dyDescent="0.2">
      <c r="A97" s="77"/>
      <c r="B97" s="77"/>
      <c r="C97" s="77"/>
      <c r="D97" s="77"/>
      <c r="E97" s="77"/>
      <c r="F97" s="77"/>
      <c r="G97" s="77"/>
    </row>
    <row r="98" spans="1:7" x14ac:dyDescent="0.2">
      <c r="A98" s="77"/>
      <c r="B98" s="77"/>
      <c r="C98" s="77"/>
      <c r="D98" s="77"/>
      <c r="E98" s="77"/>
      <c r="F98" s="77"/>
      <c r="G98" s="77"/>
    </row>
    <row r="99" spans="1:7" x14ac:dyDescent="0.2">
      <c r="A99" s="77"/>
      <c r="B99" s="77"/>
      <c r="C99" s="77"/>
      <c r="D99" s="77"/>
      <c r="E99" s="77"/>
      <c r="F99" s="77"/>
      <c r="G99" s="77"/>
    </row>
    <row r="100" spans="1:7" x14ac:dyDescent="0.2">
      <c r="A100" s="77"/>
      <c r="B100" s="77"/>
      <c r="C100" s="77"/>
      <c r="D100" s="77"/>
      <c r="E100" s="77"/>
      <c r="F100" s="77"/>
      <c r="G100" s="77"/>
    </row>
    <row r="101" spans="1:7" x14ac:dyDescent="0.2">
      <c r="A101" s="77"/>
      <c r="B101" s="77"/>
      <c r="C101" s="77"/>
      <c r="D101" s="77"/>
      <c r="E101" s="77"/>
      <c r="F101" s="77"/>
      <c r="G101" s="77"/>
    </row>
    <row r="102" spans="1:7" x14ac:dyDescent="0.2">
      <c r="A102" s="77"/>
      <c r="B102" s="77"/>
      <c r="C102" s="77"/>
      <c r="D102" s="77"/>
      <c r="E102" s="77"/>
      <c r="F102" s="77"/>
      <c r="G102" s="77"/>
    </row>
    <row r="103" spans="1:7" x14ac:dyDescent="0.2">
      <c r="A103" s="77"/>
      <c r="B103" s="77"/>
      <c r="C103" s="77"/>
      <c r="D103" s="77"/>
      <c r="E103" s="77"/>
      <c r="F103" s="77"/>
      <c r="G103" s="77"/>
    </row>
    <row r="104" spans="1:7" x14ac:dyDescent="0.2">
      <c r="A104" s="77"/>
      <c r="B104" s="77"/>
      <c r="C104" s="77"/>
      <c r="D104" s="77"/>
      <c r="E104" s="77"/>
      <c r="F104" s="77"/>
      <c r="G104" s="77"/>
    </row>
    <row r="105" spans="1:7" x14ac:dyDescent="0.2">
      <c r="A105" s="77"/>
      <c r="B105" s="77"/>
      <c r="C105" s="77"/>
      <c r="D105" s="77"/>
      <c r="E105" s="77"/>
      <c r="F105" s="77"/>
      <c r="G105" s="77"/>
    </row>
    <row r="106" spans="1:7" x14ac:dyDescent="0.2">
      <c r="A106" s="77"/>
      <c r="B106" s="77"/>
      <c r="C106" s="77"/>
      <c r="D106" s="77"/>
      <c r="E106" s="77"/>
      <c r="F106" s="77"/>
      <c r="G106" s="77"/>
    </row>
    <row r="107" spans="1:7" x14ac:dyDescent="0.2">
      <c r="A107" s="77"/>
      <c r="B107" s="77"/>
      <c r="C107" s="77"/>
      <c r="D107" s="77"/>
      <c r="E107" s="77"/>
      <c r="F107" s="77"/>
      <c r="G107" s="77"/>
    </row>
    <row r="108" spans="1:7" x14ac:dyDescent="0.2">
      <c r="A108" s="77"/>
      <c r="B108" s="77"/>
      <c r="C108" s="77"/>
      <c r="D108" s="77"/>
      <c r="E108" s="77"/>
      <c r="F108" s="77"/>
      <c r="G108" s="77"/>
    </row>
    <row r="109" spans="1:7" x14ac:dyDescent="0.2">
      <c r="A109" s="77"/>
      <c r="B109" s="77"/>
      <c r="C109" s="77"/>
      <c r="D109" s="77"/>
      <c r="E109" s="77"/>
      <c r="F109" s="77"/>
      <c r="G109" s="77"/>
    </row>
    <row r="110" spans="1:7" x14ac:dyDescent="0.2">
      <c r="A110" s="77"/>
      <c r="B110" s="77"/>
      <c r="C110" s="77"/>
      <c r="D110" s="77"/>
      <c r="E110" s="77"/>
      <c r="F110" s="77"/>
      <c r="G110" s="77"/>
    </row>
    <row r="111" spans="1:7" x14ac:dyDescent="0.2">
      <c r="A111" s="77"/>
      <c r="B111" s="77"/>
      <c r="C111" s="77"/>
      <c r="D111" s="77"/>
      <c r="E111" s="77"/>
      <c r="F111" s="77"/>
      <c r="G111" s="77"/>
    </row>
    <row r="112" spans="1:7" x14ac:dyDescent="0.2">
      <c r="A112" s="77"/>
      <c r="B112" s="77"/>
      <c r="C112" s="77"/>
      <c r="D112" s="77"/>
      <c r="E112" s="77"/>
      <c r="F112" s="77"/>
      <c r="G112" s="77"/>
    </row>
    <row r="113" spans="1:7" x14ac:dyDescent="0.2">
      <c r="A113" s="77"/>
      <c r="B113" s="77"/>
      <c r="C113" s="77"/>
      <c r="D113" s="77"/>
      <c r="E113" s="77"/>
      <c r="F113" s="77"/>
      <c r="G113" s="77"/>
    </row>
    <row r="114" spans="1:7" x14ac:dyDescent="0.2">
      <c r="A114" s="77"/>
      <c r="B114" s="77"/>
      <c r="C114" s="77"/>
      <c r="D114" s="77"/>
      <c r="E114" s="77"/>
      <c r="F114" s="77"/>
      <c r="G114" s="77"/>
    </row>
    <row r="115" spans="1:7" x14ac:dyDescent="0.2">
      <c r="A115" s="77"/>
      <c r="B115" s="77"/>
      <c r="C115" s="77"/>
      <c r="D115" s="77"/>
      <c r="E115" s="77"/>
      <c r="F115" s="77"/>
      <c r="G115" s="77"/>
    </row>
    <row r="116" spans="1:7" x14ac:dyDescent="0.2">
      <c r="A116" s="77"/>
      <c r="B116" s="77"/>
      <c r="C116" s="77"/>
      <c r="D116" s="77"/>
      <c r="E116" s="77"/>
      <c r="F116" s="77"/>
      <c r="G116" s="77"/>
    </row>
    <row r="117" spans="1:7" x14ac:dyDescent="0.2">
      <c r="A117" s="77"/>
      <c r="B117" s="77"/>
      <c r="C117" s="77"/>
      <c r="D117" s="77"/>
      <c r="E117" s="77"/>
      <c r="F117" s="77"/>
      <c r="G117" s="77"/>
    </row>
    <row r="118" spans="1:7" x14ac:dyDescent="0.2">
      <c r="A118" s="77"/>
      <c r="B118" s="77"/>
      <c r="C118" s="77"/>
      <c r="D118" s="77"/>
      <c r="E118" s="77"/>
      <c r="F118" s="77"/>
      <c r="G118" s="77"/>
    </row>
    <row r="119" spans="1:7" x14ac:dyDescent="0.2">
      <c r="A119" s="77"/>
      <c r="B119" s="77"/>
      <c r="C119" s="77"/>
      <c r="D119" s="77"/>
      <c r="E119" s="77"/>
      <c r="F119" s="77"/>
      <c r="G119" s="77"/>
    </row>
    <row r="120" spans="1:7" x14ac:dyDescent="0.2">
      <c r="A120" s="77"/>
      <c r="B120" s="77"/>
      <c r="C120" s="77"/>
      <c r="D120" s="77"/>
      <c r="E120" s="77"/>
      <c r="F120" s="77"/>
      <c r="G120" s="77"/>
    </row>
    <row r="121" spans="1:7" x14ac:dyDescent="0.2">
      <c r="A121" s="77"/>
      <c r="B121" s="77"/>
      <c r="C121" s="77"/>
      <c r="D121" s="77"/>
      <c r="E121" s="77"/>
      <c r="F121" s="77"/>
      <c r="G121" s="77"/>
    </row>
    <row r="122" spans="1:7" x14ac:dyDescent="0.2">
      <c r="A122" s="77"/>
      <c r="B122" s="77"/>
      <c r="C122" s="77"/>
      <c r="D122" s="77"/>
      <c r="E122" s="77"/>
      <c r="F122" s="77"/>
      <c r="G122" s="77"/>
    </row>
    <row r="123" spans="1:7" x14ac:dyDescent="0.2">
      <c r="A123" s="77"/>
      <c r="B123" s="77"/>
      <c r="C123" s="77"/>
      <c r="D123" s="77"/>
      <c r="E123" s="77"/>
      <c r="F123" s="77"/>
      <c r="G123" s="77"/>
    </row>
    <row r="124" spans="1:7" x14ac:dyDescent="0.2">
      <c r="A124" s="77"/>
      <c r="B124" s="77"/>
      <c r="C124" s="77"/>
      <c r="D124" s="77"/>
      <c r="E124" s="77"/>
      <c r="F124" s="77"/>
      <c r="G124" s="77"/>
    </row>
    <row r="125" spans="1:7" x14ac:dyDescent="0.2">
      <c r="A125" s="77"/>
      <c r="B125" s="77"/>
      <c r="C125" s="77"/>
      <c r="D125" s="77"/>
      <c r="E125" s="77"/>
      <c r="F125" s="77"/>
      <c r="G125" s="77"/>
    </row>
    <row r="126" spans="1:7" x14ac:dyDescent="0.2">
      <c r="A126" s="77"/>
      <c r="B126" s="77"/>
      <c r="C126" s="77"/>
      <c r="D126" s="77"/>
      <c r="E126" s="77"/>
      <c r="F126" s="77"/>
      <c r="G126" s="77"/>
    </row>
    <row r="127" spans="1:7" x14ac:dyDescent="0.2">
      <c r="A127" s="77"/>
      <c r="B127" s="77"/>
      <c r="C127" s="77"/>
      <c r="D127" s="77"/>
      <c r="E127" s="77"/>
      <c r="F127" s="77"/>
      <c r="G127" s="77"/>
    </row>
    <row r="128" spans="1:7" x14ac:dyDescent="0.2">
      <c r="A128" s="77"/>
      <c r="B128" s="77"/>
      <c r="C128" s="77"/>
      <c r="D128" s="77"/>
      <c r="E128" s="77"/>
      <c r="F128" s="77"/>
      <c r="G128" s="77"/>
    </row>
    <row r="129" spans="1:7" x14ac:dyDescent="0.2">
      <c r="A129" s="77"/>
      <c r="B129" s="77"/>
      <c r="C129" s="77"/>
      <c r="D129" s="77"/>
      <c r="E129" s="77"/>
      <c r="F129" s="77"/>
      <c r="G129" s="77"/>
    </row>
    <row r="130" spans="1:7" x14ac:dyDescent="0.2">
      <c r="A130" s="77"/>
      <c r="B130" s="77"/>
      <c r="C130" s="77"/>
      <c r="D130" s="77"/>
      <c r="E130" s="77"/>
      <c r="F130" s="77"/>
      <c r="G130" s="77"/>
    </row>
    <row r="131" spans="1:7" x14ac:dyDescent="0.2">
      <c r="A131" s="77"/>
      <c r="B131" s="77"/>
      <c r="C131" s="77"/>
      <c r="D131" s="77"/>
      <c r="E131" s="77"/>
      <c r="F131" s="77"/>
      <c r="G131" s="77"/>
    </row>
    <row r="132" spans="1:7" x14ac:dyDescent="0.2">
      <c r="A132" s="77"/>
      <c r="B132" s="77"/>
      <c r="C132" s="77"/>
      <c r="D132" s="77"/>
      <c r="E132" s="77"/>
      <c r="F132" s="77"/>
      <c r="G132" s="77"/>
    </row>
    <row r="133" spans="1:7" x14ac:dyDescent="0.2">
      <c r="A133" s="77"/>
      <c r="B133" s="77"/>
      <c r="C133" s="77"/>
      <c r="D133" s="77"/>
      <c r="E133" s="77"/>
      <c r="F133" s="77"/>
      <c r="G133" s="77"/>
    </row>
    <row r="134" spans="1:7" x14ac:dyDescent="0.2">
      <c r="A134" s="77"/>
      <c r="B134" s="77"/>
      <c r="C134" s="77"/>
      <c r="D134" s="77"/>
      <c r="E134" s="77"/>
      <c r="F134" s="77"/>
      <c r="G134" s="77"/>
    </row>
    <row r="135" spans="1:7" x14ac:dyDescent="0.2">
      <c r="A135" s="77"/>
      <c r="B135" s="77"/>
      <c r="C135" s="77"/>
      <c r="D135" s="77"/>
      <c r="E135" s="77"/>
      <c r="F135" s="77"/>
      <c r="G135" s="77"/>
    </row>
    <row r="136" spans="1:7" x14ac:dyDescent="0.2">
      <c r="A136" s="77"/>
      <c r="B136" s="77"/>
      <c r="C136" s="77"/>
      <c r="D136" s="77"/>
      <c r="E136" s="77"/>
      <c r="F136" s="77"/>
      <c r="G136" s="77"/>
    </row>
    <row r="137" spans="1:7" x14ac:dyDescent="0.2">
      <c r="A137" s="77"/>
      <c r="B137" s="77"/>
      <c r="C137" s="77"/>
      <c r="D137" s="77"/>
      <c r="E137" s="77"/>
      <c r="F137" s="77"/>
      <c r="G137" s="77"/>
    </row>
    <row r="138" spans="1:7" x14ac:dyDescent="0.2">
      <c r="A138" s="77"/>
      <c r="B138" s="77"/>
      <c r="C138" s="77"/>
      <c r="D138" s="77"/>
      <c r="E138" s="77"/>
      <c r="F138" s="77"/>
      <c r="G138" s="77"/>
    </row>
    <row r="139" spans="1:7" x14ac:dyDescent="0.2">
      <c r="A139" s="77"/>
      <c r="B139" s="77"/>
      <c r="C139" s="77"/>
      <c r="D139" s="77"/>
      <c r="E139" s="77"/>
      <c r="F139" s="77"/>
      <c r="G139" s="77"/>
    </row>
    <row r="140" spans="1:7" x14ac:dyDescent="0.2">
      <c r="A140" s="77"/>
      <c r="B140" s="77"/>
      <c r="C140" s="77"/>
      <c r="D140" s="77"/>
      <c r="E140" s="77"/>
      <c r="F140" s="77"/>
      <c r="G140" s="77"/>
    </row>
    <row r="141" spans="1:7" x14ac:dyDescent="0.2">
      <c r="A141" s="77"/>
      <c r="B141" s="77"/>
      <c r="C141" s="77"/>
      <c r="D141" s="77"/>
      <c r="E141" s="77"/>
      <c r="F141" s="77"/>
      <c r="G141" s="77"/>
    </row>
    <row r="142" spans="1:7" x14ac:dyDescent="0.2">
      <c r="A142" s="77"/>
      <c r="B142" s="77"/>
      <c r="C142" s="77"/>
      <c r="D142" s="77"/>
      <c r="E142" s="77"/>
      <c r="F142" s="77"/>
      <c r="G142" s="77"/>
    </row>
    <row r="143" spans="1:7" x14ac:dyDescent="0.2">
      <c r="A143" s="77"/>
      <c r="B143" s="77"/>
      <c r="C143" s="77"/>
      <c r="D143" s="77"/>
      <c r="E143" s="77"/>
      <c r="F143" s="77"/>
      <c r="G143" s="77"/>
    </row>
    <row r="144" spans="1:7" x14ac:dyDescent="0.2">
      <c r="A144" s="77"/>
      <c r="B144" s="77"/>
      <c r="C144" s="77"/>
      <c r="D144" s="77"/>
      <c r="E144" s="77"/>
      <c r="F144" s="77"/>
      <c r="G144" s="77"/>
    </row>
    <row r="145" spans="1:7" x14ac:dyDescent="0.2">
      <c r="A145" s="77"/>
      <c r="B145" s="77"/>
      <c r="C145" s="77"/>
      <c r="D145" s="77"/>
      <c r="E145" s="77"/>
      <c r="F145" s="77"/>
      <c r="G145" s="77"/>
    </row>
    <row r="146" spans="1:7" x14ac:dyDescent="0.2">
      <c r="A146" s="77"/>
      <c r="B146" s="77"/>
      <c r="C146" s="77"/>
      <c r="D146" s="77"/>
      <c r="E146" s="77"/>
      <c r="F146" s="77"/>
      <c r="G146" s="77"/>
    </row>
    <row r="147" spans="1:7" x14ac:dyDescent="0.2">
      <c r="A147" s="77"/>
      <c r="B147" s="77"/>
      <c r="C147" s="77"/>
      <c r="D147" s="77"/>
      <c r="E147" s="77"/>
      <c r="F147" s="77"/>
      <c r="G147" s="77"/>
    </row>
    <row r="148" spans="1:7" x14ac:dyDescent="0.2">
      <c r="A148" s="77"/>
      <c r="B148" s="77"/>
      <c r="C148" s="77"/>
      <c r="D148" s="77"/>
      <c r="E148" s="77"/>
      <c r="F148" s="77"/>
      <c r="G148" s="77"/>
    </row>
    <row r="149" spans="1:7" x14ac:dyDescent="0.2">
      <c r="A149" s="77"/>
      <c r="B149" s="77"/>
      <c r="C149" s="77"/>
      <c r="D149" s="77"/>
      <c r="E149" s="77"/>
      <c r="F149" s="77"/>
      <c r="G149" s="77"/>
    </row>
    <row r="150" spans="1:7" x14ac:dyDescent="0.2">
      <c r="A150" s="77"/>
      <c r="B150" s="77"/>
      <c r="C150" s="77"/>
      <c r="D150" s="77"/>
      <c r="E150" s="77"/>
      <c r="F150" s="77"/>
      <c r="G150" s="77"/>
    </row>
    <row r="151" spans="1:7" x14ac:dyDescent="0.2">
      <c r="A151" s="77"/>
      <c r="B151" s="77"/>
      <c r="C151" s="77"/>
      <c r="D151" s="77"/>
      <c r="E151" s="77"/>
      <c r="F151" s="77"/>
      <c r="G151" s="77"/>
    </row>
    <row r="152" spans="1:7" x14ac:dyDescent="0.2">
      <c r="A152" s="77"/>
      <c r="B152" s="77"/>
      <c r="C152" s="77"/>
      <c r="D152" s="77"/>
      <c r="E152" s="77"/>
      <c r="F152" s="77"/>
      <c r="G152" s="77"/>
    </row>
    <row r="153" spans="1:7" x14ac:dyDescent="0.2">
      <c r="A153" s="77"/>
      <c r="B153" s="77"/>
      <c r="C153" s="77"/>
      <c r="D153" s="77"/>
      <c r="E153" s="77"/>
      <c r="F153" s="77"/>
      <c r="G153" s="77"/>
    </row>
    <row r="154" spans="1:7" x14ac:dyDescent="0.2">
      <c r="A154" s="77"/>
      <c r="B154" s="77"/>
      <c r="C154" s="77"/>
      <c r="D154" s="77"/>
      <c r="E154" s="77"/>
      <c r="F154" s="77"/>
      <c r="G154" s="77"/>
    </row>
    <row r="155" spans="1:7" x14ac:dyDescent="0.2">
      <c r="A155" s="77"/>
      <c r="B155" s="77"/>
      <c r="C155" s="77"/>
      <c r="D155" s="77"/>
      <c r="E155" s="77"/>
      <c r="F155" s="77"/>
      <c r="G155" s="77"/>
    </row>
    <row r="156" spans="1:7" x14ac:dyDescent="0.2">
      <c r="A156" s="77"/>
      <c r="B156" s="77"/>
      <c r="C156" s="77"/>
      <c r="D156" s="77"/>
      <c r="E156" s="77"/>
      <c r="F156" s="77"/>
      <c r="G156" s="77"/>
    </row>
    <row r="157" spans="1:7" x14ac:dyDescent="0.2">
      <c r="A157" s="77"/>
      <c r="B157" s="77"/>
      <c r="C157" s="77"/>
      <c r="D157" s="77"/>
      <c r="E157" s="77"/>
      <c r="F157" s="77"/>
      <c r="G157" s="77"/>
    </row>
    <row r="158" spans="1:7" x14ac:dyDescent="0.2">
      <c r="A158" s="77"/>
      <c r="B158" s="77"/>
      <c r="C158" s="77"/>
      <c r="D158" s="77"/>
      <c r="E158" s="77"/>
      <c r="F158" s="77"/>
      <c r="G158" s="77"/>
    </row>
    <row r="159" spans="1:7" x14ac:dyDescent="0.2">
      <c r="A159" s="77"/>
      <c r="B159" s="77"/>
      <c r="C159" s="77"/>
      <c r="D159" s="77"/>
      <c r="E159" s="77"/>
      <c r="F159" s="77"/>
      <c r="G159" s="77"/>
    </row>
    <row r="160" spans="1:7" x14ac:dyDescent="0.2">
      <c r="A160" s="77"/>
      <c r="B160" s="77"/>
      <c r="C160" s="77"/>
      <c r="D160" s="77"/>
      <c r="E160" s="77"/>
      <c r="F160" s="77"/>
      <c r="G160" s="77"/>
    </row>
    <row r="161" spans="1:7" x14ac:dyDescent="0.2">
      <c r="A161" s="77"/>
      <c r="B161" s="77"/>
      <c r="C161" s="77"/>
      <c r="D161" s="77"/>
      <c r="E161" s="77"/>
      <c r="F161" s="77"/>
      <c r="G161" s="77"/>
    </row>
    <row r="162" spans="1:7" x14ac:dyDescent="0.2">
      <c r="A162" s="77"/>
      <c r="B162" s="77"/>
      <c r="C162" s="77"/>
      <c r="D162" s="77"/>
      <c r="E162" s="77"/>
      <c r="F162" s="77"/>
      <c r="G162" s="77"/>
    </row>
    <row r="163" spans="1:7" x14ac:dyDescent="0.2">
      <c r="A163" s="77"/>
      <c r="B163" s="77"/>
      <c r="C163" s="77"/>
      <c r="D163" s="77"/>
      <c r="E163" s="77"/>
      <c r="F163" s="77"/>
      <c r="G163" s="77"/>
    </row>
    <row r="164" spans="1:7" x14ac:dyDescent="0.2">
      <c r="A164" s="77"/>
      <c r="B164" s="77"/>
      <c r="C164" s="77"/>
      <c r="D164" s="77"/>
      <c r="E164" s="77"/>
      <c r="F164" s="77"/>
      <c r="G164" s="77"/>
    </row>
    <row r="165" spans="1:7" x14ac:dyDescent="0.2">
      <c r="A165" s="77"/>
      <c r="B165" s="77"/>
      <c r="C165" s="77"/>
      <c r="D165" s="77"/>
      <c r="E165" s="77"/>
      <c r="F165" s="77"/>
      <c r="G165" s="77"/>
    </row>
    <row r="166" spans="1:7" x14ac:dyDescent="0.2">
      <c r="A166" s="77"/>
      <c r="B166" s="77"/>
      <c r="C166" s="77"/>
      <c r="D166" s="77"/>
      <c r="E166" s="77"/>
      <c r="F166" s="77"/>
      <c r="G166" s="77"/>
    </row>
    <row r="167" spans="1:7" x14ac:dyDescent="0.2">
      <c r="A167" s="77"/>
      <c r="B167" s="77"/>
      <c r="C167" s="77"/>
      <c r="D167" s="77"/>
      <c r="E167" s="77"/>
      <c r="F167" s="77"/>
      <c r="G167" s="77"/>
    </row>
    <row r="168" spans="1:7" x14ac:dyDescent="0.2">
      <c r="A168" s="77"/>
      <c r="B168" s="77"/>
      <c r="C168" s="77"/>
      <c r="D168" s="77"/>
      <c r="E168" s="77"/>
      <c r="F168" s="77"/>
      <c r="G168" s="77"/>
    </row>
    <row r="169" spans="1:7" x14ac:dyDescent="0.2">
      <c r="A169" s="77"/>
      <c r="B169" s="77"/>
      <c r="C169" s="77"/>
      <c r="D169" s="77"/>
      <c r="E169" s="77"/>
      <c r="F169" s="77"/>
      <c r="G169" s="77"/>
    </row>
    <row r="170" spans="1:7" x14ac:dyDescent="0.2">
      <c r="A170" s="77"/>
      <c r="B170" s="77"/>
      <c r="C170" s="77"/>
      <c r="D170" s="77"/>
      <c r="E170" s="77"/>
      <c r="F170" s="77"/>
      <c r="G170" s="77"/>
    </row>
    <row r="171" spans="1:7" x14ac:dyDescent="0.2">
      <c r="A171" s="77"/>
      <c r="B171" s="77"/>
      <c r="C171" s="77"/>
      <c r="D171" s="77"/>
      <c r="E171" s="77"/>
      <c r="F171" s="77"/>
      <c r="G171" s="77"/>
    </row>
    <row r="172" spans="1:7" x14ac:dyDescent="0.2">
      <c r="A172" s="77"/>
      <c r="B172" s="77"/>
      <c r="C172" s="77"/>
      <c r="D172" s="77"/>
      <c r="E172" s="77"/>
      <c r="F172" s="77"/>
      <c r="G172" s="77"/>
    </row>
    <row r="173" spans="1:7" x14ac:dyDescent="0.2">
      <c r="A173" s="77"/>
      <c r="B173" s="77"/>
      <c r="C173" s="77"/>
      <c r="D173" s="77"/>
      <c r="E173" s="77"/>
      <c r="F173" s="77"/>
      <c r="G173" s="77"/>
    </row>
    <row r="174" spans="1:7" x14ac:dyDescent="0.2">
      <c r="A174" s="77"/>
      <c r="B174" s="77"/>
      <c r="C174" s="77"/>
      <c r="D174" s="77"/>
      <c r="E174" s="77"/>
      <c r="F174" s="77"/>
      <c r="G174" s="77"/>
    </row>
    <row r="175" spans="1:7" x14ac:dyDescent="0.2">
      <c r="A175" s="77"/>
      <c r="B175" s="77"/>
      <c r="C175" s="77"/>
      <c r="D175" s="77"/>
      <c r="E175" s="77"/>
      <c r="F175" s="77"/>
      <c r="G175" s="77"/>
    </row>
  </sheetData>
  <mergeCells count="18">
    <mergeCell ref="A30:G30"/>
    <mergeCell ref="A41:B41"/>
    <mergeCell ref="B23:C23"/>
    <mergeCell ref="B24:C24"/>
    <mergeCell ref="B25:C25"/>
    <mergeCell ref="A29:G29"/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2" spans="1:7" x14ac:dyDescent="0.2">
      <c r="A2" s="117" t="s">
        <v>162</v>
      </c>
      <c r="B2" s="117"/>
      <c r="C2" s="117"/>
      <c r="D2" s="117"/>
      <c r="E2" s="117"/>
      <c r="F2" s="117"/>
      <c r="G2" s="117"/>
    </row>
    <row r="4" spans="1:7" s="9" customFormat="1" ht="26.25" customHeight="1" x14ac:dyDescent="0.2">
      <c r="A4" s="125" t="s">
        <v>137</v>
      </c>
      <c r="B4" s="91" t="s">
        <v>100</v>
      </c>
      <c r="C4" s="91" t="s">
        <v>101</v>
      </c>
      <c r="D4" s="91" t="s">
        <v>102</v>
      </c>
      <c r="E4" s="120" t="s">
        <v>173</v>
      </c>
      <c r="F4" s="121"/>
      <c r="G4" s="122"/>
    </row>
    <row r="5" spans="1:7" s="9" customFormat="1" ht="18" customHeight="1" x14ac:dyDescent="0.2">
      <c r="A5" s="126"/>
      <c r="B5" s="118" t="s">
        <v>174</v>
      </c>
      <c r="C5" s="119"/>
      <c r="D5" s="119"/>
      <c r="E5" s="37" t="s">
        <v>174</v>
      </c>
      <c r="F5" s="37" t="s">
        <v>175</v>
      </c>
      <c r="G5" s="123" t="s">
        <v>163</v>
      </c>
    </row>
    <row r="6" spans="1:7" s="9" customFormat="1" ht="17.25" customHeight="1" x14ac:dyDescent="0.2">
      <c r="A6" s="127"/>
      <c r="B6" s="118" t="s">
        <v>115</v>
      </c>
      <c r="C6" s="119"/>
      <c r="D6" s="119"/>
      <c r="E6" s="119"/>
      <c r="F6" s="119"/>
      <c r="G6" s="124"/>
    </row>
    <row r="7" spans="1:7" s="9" customFormat="1" ht="12" customHeight="1" x14ac:dyDescent="0.2">
      <c r="A7" s="74"/>
    </row>
    <row r="8" spans="1:7" s="9" customFormat="1" ht="12" customHeight="1" x14ac:dyDescent="0.2">
      <c r="A8" s="38" t="s">
        <v>22</v>
      </c>
      <c r="B8" s="92">
        <v>231.26002199999999</v>
      </c>
      <c r="C8" s="92">
        <v>218.41845000000001</v>
      </c>
      <c r="D8" s="92">
        <v>246.45848000000001</v>
      </c>
      <c r="E8" s="92">
        <v>696.13695199999995</v>
      </c>
      <c r="F8" s="92">
        <v>600.13931500000001</v>
      </c>
      <c r="G8" s="93">
        <f>IF(AND(F8&gt;0,E8&gt;0),(E8/F8%)-100,"x  ")</f>
        <v>15.995892053830858</v>
      </c>
    </row>
    <row r="9" spans="1:7" s="9" customFormat="1" ht="12" x14ac:dyDescent="0.2">
      <c r="A9" s="39" t="s">
        <v>23</v>
      </c>
    </row>
    <row r="10" spans="1:7" s="9" customFormat="1" ht="12" x14ac:dyDescent="0.2">
      <c r="A10" s="40" t="s">
        <v>24</v>
      </c>
      <c r="B10" s="92">
        <v>1.620916</v>
      </c>
      <c r="C10" s="92">
        <v>1.5748279999999999</v>
      </c>
      <c r="D10" s="92">
        <v>2.2876340000000002</v>
      </c>
      <c r="E10" s="92">
        <v>5.4833780000000001</v>
      </c>
      <c r="F10" s="92">
        <v>5.6871320000000001</v>
      </c>
      <c r="G10" s="93">
        <f>IF(AND(F10&gt;0,E10&gt;0),(E10/F10%)-100,"x  ")</f>
        <v>-3.5827197258653456</v>
      </c>
    </row>
    <row r="11" spans="1:7" s="9" customFormat="1" ht="12" x14ac:dyDescent="0.2">
      <c r="A11" s="40" t="s">
        <v>25</v>
      </c>
      <c r="B11" s="92">
        <v>83.099075999999997</v>
      </c>
      <c r="C11" s="92">
        <v>96.717498000000006</v>
      </c>
      <c r="D11" s="92">
        <v>96.308104</v>
      </c>
      <c r="E11" s="92">
        <v>276.12467800000002</v>
      </c>
      <c r="F11" s="92">
        <v>235.68467200000001</v>
      </c>
      <c r="G11" s="93">
        <f>IF(AND(F11&gt;0,E11&gt;0),(E11/F11%)-100,"x  ")</f>
        <v>17.158521874515458</v>
      </c>
    </row>
    <row r="12" spans="1:7" s="9" customFormat="1" ht="12" x14ac:dyDescent="0.2">
      <c r="A12" s="41" t="s">
        <v>32</v>
      </c>
    </row>
    <row r="13" spans="1:7" s="9" customFormat="1" ht="24" x14ac:dyDescent="0.2">
      <c r="A13" s="41" t="s">
        <v>147</v>
      </c>
      <c r="B13" s="92">
        <v>21.744427000000002</v>
      </c>
      <c r="C13" s="92">
        <v>21.259058</v>
      </c>
      <c r="D13" s="92">
        <v>28.465095999999999</v>
      </c>
      <c r="E13" s="92">
        <v>71.468581</v>
      </c>
      <c r="F13" s="92">
        <v>58.253343000000001</v>
      </c>
      <c r="G13" s="93">
        <f>IF(AND(F13&gt;0,E13&gt;0),(E13/F13%)-100,"x  ")</f>
        <v>22.685801911831902</v>
      </c>
    </row>
    <row r="14" spans="1:7" s="9" customFormat="1" ht="12" x14ac:dyDescent="0.2">
      <c r="A14" s="41" t="s">
        <v>121</v>
      </c>
      <c r="B14" s="92">
        <v>30.845866999999998</v>
      </c>
      <c r="C14" s="92">
        <v>47.302534999999999</v>
      </c>
      <c r="D14" s="92">
        <v>32.660539999999997</v>
      </c>
      <c r="E14" s="92">
        <v>110.808942</v>
      </c>
      <c r="F14" s="92">
        <v>86.125089000000003</v>
      </c>
      <c r="G14" s="93">
        <f>IF(AND(F14&gt;0,E14&gt;0),(E14/F14%)-100,"x  ")</f>
        <v>28.660467334901682</v>
      </c>
    </row>
    <row r="15" spans="1:7" s="9" customFormat="1" ht="12" x14ac:dyDescent="0.2">
      <c r="A15" s="40" t="s">
        <v>26</v>
      </c>
      <c r="B15" s="92">
        <v>132.104322</v>
      </c>
      <c r="C15" s="92">
        <v>107.17417</v>
      </c>
      <c r="D15" s="92">
        <v>129.891998</v>
      </c>
      <c r="E15" s="92">
        <v>369.17048999999997</v>
      </c>
      <c r="F15" s="92">
        <v>318.39892800000001</v>
      </c>
      <c r="G15" s="93">
        <f>IF(AND(F15&gt;0,E15&gt;0),(E15/F15%)-100,"x  ")</f>
        <v>15.945896023871029</v>
      </c>
    </row>
    <row r="16" spans="1:7" s="9" customFormat="1" ht="12" x14ac:dyDescent="0.2">
      <c r="A16" s="42" t="s">
        <v>28</v>
      </c>
    </row>
    <row r="17" spans="1:7" s="9" customFormat="1" ht="12" x14ac:dyDescent="0.2">
      <c r="A17" s="42" t="s">
        <v>122</v>
      </c>
      <c r="B17" s="92">
        <v>26.923007999999999</v>
      </c>
      <c r="C17" s="92">
        <v>8.2685600000000008</v>
      </c>
      <c r="D17" s="92">
        <v>9.7134590000000003</v>
      </c>
      <c r="E17" s="92">
        <v>44.905026999999997</v>
      </c>
      <c r="F17" s="92">
        <v>13.779738</v>
      </c>
      <c r="G17" s="93">
        <f>IF(AND(F17&gt;0,E17&gt;0),(E17/F17%)-100,"x  ")</f>
        <v>225.87721914596631</v>
      </c>
    </row>
    <row r="18" spans="1:7" s="9" customFormat="1" ht="12" x14ac:dyDescent="0.2">
      <c r="A18" s="43" t="s">
        <v>123</v>
      </c>
      <c r="B18" s="92">
        <v>5.2813639999999999</v>
      </c>
      <c r="C18" s="92">
        <v>4.497566</v>
      </c>
      <c r="D18" s="92">
        <v>5.0816910000000002</v>
      </c>
      <c r="E18" s="92">
        <v>14.860621</v>
      </c>
      <c r="F18" s="92">
        <v>15.134461</v>
      </c>
      <c r="G18" s="93">
        <f>IF(AND(F18&gt;0,E18&gt;0),(E18/F18%)-100,"x  ")</f>
        <v>-1.8093805917501697</v>
      </c>
    </row>
    <row r="19" spans="1:7" s="9" customFormat="1" ht="12" x14ac:dyDescent="0.2">
      <c r="A19" s="43" t="s">
        <v>124</v>
      </c>
      <c r="B19" s="92">
        <v>14.004944</v>
      </c>
      <c r="C19" s="92">
        <v>16.420169999999999</v>
      </c>
      <c r="D19" s="92">
        <v>18.680855999999999</v>
      </c>
      <c r="E19" s="92">
        <v>49.105969999999999</v>
      </c>
      <c r="F19" s="92">
        <v>40.403882000000003</v>
      </c>
      <c r="G19" s="93">
        <f>IF(AND(F19&gt;0,E19&gt;0),(E19/F19%)-100,"x  ")</f>
        <v>21.537752238757648</v>
      </c>
    </row>
    <row r="20" spans="1:7" s="9" customFormat="1" ht="12" x14ac:dyDescent="0.2">
      <c r="A20" s="44" t="s">
        <v>27</v>
      </c>
      <c r="B20" s="92">
        <v>14.435708</v>
      </c>
      <c r="C20" s="92">
        <v>12.951954000000001</v>
      </c>
      <c r="D20" s="92">
        <v>17.970744</v>
      </c>
      <c r="E20" s="92">
        <v>45.358406000000002</v>
      </c>
      <c r="F20" s="92">
        <v>40.368583000000001</v>
      </c>
      <c r="G20" s="93">
        <f>IF(AND(F20&gt;0,E20&gt;0),(E20/F20%)-100,"x  ")</f>
        <v>12.360659278033111</v>
      </c>
    </row>
    <row r="21" spans="1:7" s="9" customFormat="1" ht="12" x14ac:dyDescent="0.2">
      <c r="A21" s="45"/>
    </row>
    <row r="22" spans="1:7" s="9" customFormat="1" ht="12" x14ac:dyDescent="0.2">
      <c r="A22" s="38" t="s">
        <v>29</v>
      </c>
      <c r="B22" s="92">
        <v>1357.3491409999999</v>
      </c>
      <c r="C22" s="92">
        <v>1463.65543</v>
      </c>
      <c r="D22" s="92">
        <v>1771.5351599999999</v>
      </c>
      <c r="E22" s="92">
        <v>4592.5397309999998</v>
      </c>
      <c r="F22" s="92">
        <v>4466.8617919999997</v>
      </c>
      <c r="G22" s="93">
        <f>IF(AND(F22&gt;0,E22&gt;0),(E22/F22%)-100,"x  ")</f>
        <v>2.8135622916537386</v>
      </c>
    </row>
    <row r="23" spans="1:7" s="9" customFormat="1" ht="12" x14ac:dyDescent="0.2">
      <c r="A23" s="46" t="s">
        <v>23</v>
      </c>
    </row>
    <row r="24" spans="1:7" s="9" customFormat="1" ht="12" x14ac:dyDescent="0.2">
      <c r="A24" s="44" t="s">
        <v>30</v>
      </c>
      <c r="B24" s="92">
        <v>9.3771930000000001</v>
      </c>
      <c r="C24" s="92">
        <v>8.204796</v>
      </c>
      <c r="D24" s="92">
        <v>10.028377000000001</v>
      </c>
      <c r="E24" s="92">
        <v>27.610365999999999</v>
      </c>
      <c r="F24" s="92">
        <v>24.266271</v>
      </c>
      <c r="G24" s="93">
        <f>IF(AND(F24&gt;0,E24&gt;0),(E24/F24%)-100,"x  ")</f>
        <v>13.780835959509389</v>
      </c>
    </row>
    <row r="25" spans="1:7" s="9" customFormat="1" ht="12" x14ac:dyDescent="0.2">
      <c r="A25" s="44" t="s">
        <v>31</v>
      </c>
      <c r="B25" s="92">
        <v>147.89026200000001</v>
      </c>
      <c r="C25" s="92">
        <v>128.920838</v>
      </c>
      <c r="D25" s="92">
        <v>159.33716699999999</v>
      </c>
      <c r="E25" s="92">
        <v>436.14826699999998</v>
      </c>
      <c r="F25" s="92">
        <v>407.755945</v>
      </c>
      <c r="G25" s="93">
        <f>IF(AND(F25&gt;0,E25&gt;0),(E25/F25%)-100,"x  ")</f>
        <v>6.963067577101782</v>
      </c>
    </row>
    <row r="26" spans="1:7" s="9" customFormat="1" ht="12" x14ac:dyDescent="0.2">
      <c r="A26" s="42" t="s">
        <v>32</v>
      </c>
    </row>
    <row r="27" spans="1:7" s="9" customFormat="1" ht="12" x14ac:dyDescent="0.2">
      <c r="A27" s="42" t="s">
        <v>33</v>
      </c>
      <c r="B27" s="92">
        <v>4.1358360000000003</v>
      </c>
      <c r="C27" s="92">
        <v>1.6428</v>
      </c>
      <c r="D27" s="92">
        <v>4.7732299999999999</v>
      </c>
      <c r="E27" s="92">
        <v>10.551866</v>
      </c>
      <c r="F27" s="92">
        <v>8.0479669999999999</v>
      </c>
      <c r="G27" s="93">
        <f>IF(AND(F27&gt;0,E27&gt;0),(E27/F27%)-100,"x  ")</f>
        <v>31.112192681704585</v>
      </c>
    </row>
    <row r="28" spans="1:7" s="9" customFormat="1" ht="12" x14ac:dyDescent="0.2">
      <c r="A28" s="42" t="s">
        <v>34</v>
      </c>
      <c r="B28" s="92">
        <v>42.913065000000003</v>
      </c>
      <c r="C28" s="92">
        <v>36.172772999999999</v>
      </c>
      <c r="D28" s="92">
        <v>45.091659999999997</v>
      </c>
      <c r="E28" s="92">
        <v>124.177498</v>
      </c>
      <c r="F28" s="92">
        <v>140.63751199999999</v>
      </c>
      <c r="G28" s="93">
        <f>IF(AND(F28&gt;0,E28&gt;0),(E28/F28%)-100,"x  ")</f>
        <v>-11.703857502826125</v>
      </c>
    </row>
    <row r="29" spans="1:7" s="9" customFormat="1" ht="12" x14ac:dyDescent="0.2">
      <c r="A29" s="42" t="s">
        <v>125</v>
      </c>
      <c r="B29" s="92">
        <v>9.2734539999999992</v>
      </c>
      <c r="C29" s="92">
        <v>12.373253</v>
      </c>
      <c r="D29" s="92">
        <v>7.4654600000000002</v>
      </c>
      <c r="E29" s="92">
        <v>29.112166999999999</v>
      </c>
      <c r="F29" s="92">
        <v>26.521905</v>
      </c>
      <c r="G29" s="93">
        <f>IF(AND(F29&gt;0,E29&gt;0),(E29/F29%)-100,"x  ")</f>
        <v>9.7665005586891169</v>
      </c>
    </row>
    <row r="30" spans="1:7" s="9" customFormat="1" ht="12" x14ac:dyDescent="0.2">
      <c r="A30" s="42" t="s">
        <v>126</v>
      </c>
      <c r="B30" s="92">
        <v>14.063217</v>
      </c>
      <c r="C30" s="92">
        <v>11.983912</v>
      </c>
      <c r="D30" s="92">
        <v>16.915690999999999</v>
      </c>
      <c r="E30" s="92">
        <v>42.962820000000001</v>
      </c>
      <c r="F30" s="92">
        <v>41.615707999999998</v>
      </c>
      <c r="G30" s="93">
        <f>IF(AND(F30&gt;0,E30&gt;0),(E30/F30%)-100,"x  ")</f>
        <v>3.2370277107865206</v>
      </c>
    </row>
    <row r="31" spans="1:7" s="9" customFormat="1" ht="12" x14ac:dyDescent="0.2">
      <c r="A31" s="46" t="s">
        <v>35</v>
      </c>
      <c r="B31" s="92">
        <v>1200.081686</v>
      </c>
      <c r="C31" s="92">
        <v>1326.529796</v>
      </c>
      <c r="D31" s="92">
        <v>1602.1696159999999</v>
      </c>
      <c r="E31" s="92">
        <v>4128.7810980000004</v>
      </c>
      <c r="F31" s="92">
        <v>4034.8395759999999</v>
      </c>
      <c r="G31" s="93">
        <f>IF(AND(F31&gt;0,E31&gt;0),(E31/F31%)-100,"x  ")</f>
        <v>2.328259159516108</v>
      </c>
    </row>
    <row r="32" spans="1:7" s="9" customFormat="1" ht="12" x14ac:dyDescent="0.2">
      <c r="A32" s="47" t="s">
        <v>23</v>
      </c>
    </row>
    <row r="33" spans="1:7" s="9" customFormat="1" ht="12" x14ac:dyDescent="0.2">
      <c r="A33" s="42" t="s">
        <v>36</v>
      </c>
      <c r="B33" s="92">
        <v>198.49730400000001</v>
      </c>
      <c r="C33" s="92">
        <v>149.904169</v>
      </c>
      <c r="D33" s="92">
        <v>218.91770099999999</v>
      </c>
      <c r="E33" s="92">
        <v>567.31917399999998</v>
      </c>
      <c r="F33" s="92">
        <v>540.03118099999995</v>
      </c>
      <c r="G33" s="93">
        <f>IF(AND(F33&gt;0,E33&gt;0),(E33/F33%)-100,"x  ")</f>
        <v>5.053040261391871</v>
      </c>
    </row>
    <row r="34" spans="1:7" s="9" customFormat="1" ht="12" x14ac:dyDescent="0.2">
      <c r="A34" s="48" t="s">
        <v>32</v>
      </c>
    </row>
    <row r="35" spans="1:7" s="9" customFormat="1" ht="12" x14ac:dyDescent="0.2">
      <c r="A35" s="48" t="s">
        <v>127</v>
      </c>
      <c r="B35" s="92">
        <v>18.97176</v>
      </c>
      <c r="C35" s="92">
        <v>17.045393000000001</v>
      </c>
      <c r="D35" s="92">
        <v>18.116077000000001</v>
      </c>
      <c r="E35" s="92">
        <v>54.133229999999998</v>
      </c>
      <c r="F35" s="92">
        <v>64.116749999999996</v>
      </c>
      <c r="G35" s="93">
        <f>IF(AND(F35&gt;0,E35&gt;0),(E35/F35%)-100,"x  ")</f>
        <v>-15.570845371919205</v>
      </c>
    </row>
    <row r="36" spans="1:7" s="9" customFormat="1" ht="12" x14ac:dyDescent="0.2">
      <c r="A36" s="49" t="s">
        <v>37</v>
      </c>
      <c r="B36" s="92">
        <v>64.055109999999999</v>
      </c>
      <c r="C36" s="92">
        <v>54.276507000000002</v>
      </c>
      <c r="D36" s="92">
        <v>58.480834999999999</v>
      </c>
      <c r="E36" s="92">
        <v>176.81245200000001</v>
      </c>
      <c r="F36" s="92">
        <v>211.04014799999999</v>
      </c>
      <c r="G36" s="93">
        <f>IF(AND(F36&gt;0,E36&gt;0),(E36/F36%)-100,"x  ")</f>
        <v>-16.21857088538431</v>
      </c>
    </row>
    <row r="37" spans="1:7" s="9" customFormat="1" ht="12" x14ac:dyDescent="0.2">
      <c r="A37" s="49" t="s">
        <v>38</v>
      </c>
      <c r="B37" s="92">
        <v>53.231496</v>
      </c>
      <c r="C37" s="92">
        <v>19.290690000000001</v>
      </c>
      <c r="D37" s="92">
        <v>76.710260000000005</v>
      </c>
      <c r="E37" s="92">
        <v>149.23244600000001</v>
      </c>
      <c r="F37" s="92">
        <v>104.560282</v>
      </c>
      <c r="G37" s="93">
        <f>IF(AND(F37&gt;0,E37&gt;0),(E37/F37%)-100,"x  ")</f>
        <v>42.723836571137014</v>
      </c>
    </row>
    <row r="38" spans="1:7" s="9" customFormat="1" ht="12" x14ac:dyDescent="0.2">
      <c r="A38" s="47" t="s">
        <v>39</v>
      </c>
      <c r="B38" s="92">
        <v>1001.584382</v>
      </c>
      <c r="C38" s="92">
        <v>1176.6256269999999</v>
      </c>
      <c r="D38" s="92">
        <v>1383.2519150000001</v>
      </c>
      <c r="E38" s="92">
        <v>3561.4619240000002</v>
      </c>
      <c r="F38" s="92">
        <v>3494.808395</v>
      </c>
      <c r="G38" s="93">
        <f>IF(AND(F38&gt;0,E38&gt;0),(E38/F38%)-100,"x  ")</f>
        <v>1.9072155456465367</v>
      </c>
    </row>
    <row r="39" spans="1:7" s="9" customFormat="1" ht="12" x14ac:dyDescent="0.2">
      <c r="A39" s="48" t="s">
        <v>32</v>
      </c>
    </row>
    <row r="40" spans="1:7" s="9" customFormat="1" ht="12" x14ac:dyDescent="0.2">
      <c r="A40" s="48" t="s">
        <v>128</v>
      </c>
      <c r="B40" s="92">
        <v>3.1823630000000001</v>
      </c>
      <c r="C40" s="92">
        <v>32.172424999999997</v>
      </c>
      <c r="D40" s="92">
        <v>1.872512</v>
      </c>
      <c r="E40" s="92">
        <v>37.2273</v>
      </c>
      <c r="F40" s="92">
        <v>100.44962099999999</v>
      </c>
      <c r="G40" s="93">
        <f t="shared" ref="G40:G51" si="0">IF(AND(F40&gt;0,E40&gt;0),(E40/F40%)-100,"x  ")</f>
        <v>-62.939332543624026</v>
      </c>
    </row>
    <row r="41" spans="1:7" s="9" customFormat="1" ht="12" x14ac:dyDescent="0.2">
      <c r="A41" s="49" t="s">
        <v>40</v>
      </c>
      <c r="B41" s="92">
        <v>24.582585999999999</v>
      </c>
      <c r="C41" s="92">
        <v>22.768532</v>
      </c>
      <c r="D41" s="92">
        <v>28.198879000000002</v>
      </c>
      <c r="E41" s="92">
        <v>75.549997000000005</v>
      </c>
      <c r="F41" s="92">
        <v>80.553725</v>
      </c>
      <c r="G41" s="93">
        <f t="shared" si="0"/>
        <v>-6.2116655685382511</v>
      </c>
    </row>
    <row r="42" spans="1:7" s="9" customFormat="1" ht="12" x14ac:dyDescent="0.2">
      <c r="A42" s="49" t="s">
        <v>41</v>
      </c>
      <c r="B42" s="92">
        <v>31.762909000000001</v>
      </c>
      <c r="C42" s="92">
        <v>31.801030999999998</v>
      </c>
      <c r="D42" s="92">
        <v>35.342792000000003</v>
      </c>
      <c r="E42" s="92">
        <v>98.906732000000005</v>
      </c>
      <c r="F42" s="92">
        <v>102.124578</v>
      </c>
      <c r="G42" s="93">
        <f t="shared" si="0"/>
        <v>-3.1509026162144806</v>
      </c>
    </row>
    <row r="43" spans="1:7" s="9" customFormat="1" ht="12" x14ac:dyDescent="0.2">
      <c r="A43" s="49" t="s">
        <v>129</v>
      </c>
      <c r="B43" s="92">
        <v>142.04262900000001</v>
      </c>
      <c r="C43" s="92">
        <v>139.28237799999999</v>
      </c>
      <c r="D43" s="92">
        <v>129.59457900000001</v>
      </c>
      <c r="E43" s="92">
        <v>410.91958599999998</v>
      </c>
      <c r="F43" s="92">
        <v>312.96168899999998</v>
      </c>
      <c r="G43" s="93">
        <f t="shared" si="0"/>
        <v>31.300283850398046</v>
      </c>
    </row>
    <row r="44" spans="1:7" s="9" customFormat="1" ht="12" x14ac:dyDescent="0.2">
      <c r="A44" s="49" t="s">
        <v>42</v>
      </c>
      <c r="B44" s="92">
        <v>45.814694000000003</v>
      </c>
      <c r="C44" s="92">
        <v>44.00826</v>
      </c>
      <c r="D44" s="92">
        <v>47.534381000000003</v>
      </c>
      <c r="E44" s="92">
        <v>137.35733500000001</v>
      </c>
      <c r="F44" s="92">
        <v>138.169386</v>
      </c>
      <c r="G44" s="93">
        <f t="shared" si="0"/>
        <v>-0.58772136397854524</v>
      </c>
    </row>
    <row r="45" spans="1:7" s="9" customFormat="1" ht="12" x14ac:dyDescent="0.2">
      <c r="A45" s="49" t="s">
        <v>43</v>
      </c>
      <c r="B45" s="92">
        <v>120.12246500000001</v>
      </c>
      <c r="C45" s="92">
        <v>231.08140599999999</v>
      </c>
      <c r="D45" s="92">
        <v>254.24963099999999</v>
      </c>
      <c r="E45" s="92">
        <v>605.45350199999996</v>
      </c>
      <c r="F45" s="92">
        <v>725.65056600000003</v>
      </c>
      <c r="G45" s="93">
        <f t="shared" si="0"/>
        <v>-16.564041927585308</v>
      </c>
    </row>
    <row r="46" spans="1:7" s="9" customFormat="1" ht="12" x14ac:dyDescent="0.2">
      <c r="A46" s="49" t="s">
        <v>131</v>
      </c>
      <c r="B46" s="92">
        <v>256.74974200000003</v>
      </c>
      <c r="C46" s="92">
        <v>248.52223900000001</v>
      </c>
      <c r="D46" s="92">
        <v>293.27280500000001</v>
      </c>
      <c r="E46" s="92">
        <v>798.54478600000004</v>
      </c>
      <c r="F46" s="92">
        <v>801.10649599999999</v>
      </c>
      <c r="G46" s="93">
        <f t="shared" si="0"/>
        <v>-0.319771467687616</v>
      </c>
    </row>
    <row r="47" spans="1:7" s="9" customFormat="1" ht="12" x14ac:dyDescent="0.2">
      <c r="A47" s="49" t="s">
        <v>132</v>
      </c>
      <c r="B47" s="92">
        <v>10.520496</v>
      </c>
      <c r="C47" s="92">
        <v>10.848792</v>
      </c>
      <c r="D47" s="92">
        <v>11.586015</v>
      </c>
      <c r="E47" s="92">
        <v>32.955303000000001</v>
      </c>
      <c r="F47" s="92">
        <v>41.834986999999998</v>
      </c>
      <c r="G47" s="93">
        <f t="shared" si="0"/>
        <v>-21.22549721361213</v>
      </c>
    </row>
    <row r="48" spans="1:7" s="9" customFormat="1" ht="12" x14ac:dyDescent="0.2">
      <c r="A48" s="49" t="s">
        <v>133</v>
      </c>
      <c r="B48" s="92">
        <v>62.508659999999999</v>
      </c>
      <c r="C48" s="92">
        <v>71.360692</v>
      </c>
      <c r="D48" s="92">
        <v>83.881908999999993</v>
      </c>
      <c r="E48" s="92">
        <v>217.751261</v>
      </c>
      <c r="F48" s="92">
        <v>209.23695000000001</v>
      </c>
      <c r="G48" s="93">
        <f t="shared" si="0"/>
        <v>4.0692196096339472</v>
      </c>
    </row>
    <row r="49" spans="1:7" s="9" customFormat="1" ht="12" x14ac:dyDescent="0.2">
      <c r="A49" s="49" t="s">
        <v>130</v>
      </c>
      <c r="B49" s="92">
        <v>48.631163000000001</v>
      </c>
      <c r="C49" s="92">
        <v>53.237738999999998</v>
      </c>
      <c r="D49" s="92">
        <v>53.216006999999998</v>
      </c>
      <c r="E49" s="92">
        <v>155.08490900000001</v>
      </c>
      <c r="F49" s="92">
        <v>134.43333000000001</v>
      </c>
      <c r="G49" s="93">
        <f t="shared" si="0"/>
        <v>15.361948558441568</v>
      </c>
    </row>
    <row r="50" spans="1:7" s="9" customFormat="1" ht="12" x14ac:dyDescent="0.2">
      <c r="A50" s="49" t="s">
        <v>45</v>
      </c>
      <c r="B50" s="92">
        <v>49.971919</v>
      </c>
      <c r="C50" s="92">
        <v>62.468684000000003</v>
      </c>
      <c r="D50" s="92">
        <v>56.442664999999998</v>
      </c>
      <c r="E50" s="92">
        <v>168.88326799999999</v>
      </c>
      <c r="F50" s="92">
        <v>210.35028600000001</v>
      </c>
      <c r="G50" s="93">
        <f t="shared" si="0"/>
        <v>-19.713316672172269</v>
      </c>
    </row>
    <row r="51" spans="1:7" s="9" customFormat="1" ht="12" x14ac:dyDescent="0.2">
      <c r="A51" s="49" t="s">
        <v>44</v>
      </c>
      <c r="B51" s="92">
        <v>0</v>
      </c>
      <c r="C51" s="92">
        <v>3.6001999999999999E-2</v>
      </c>
      <c r="D51" s="92">
        <v>154.859014</v>
      </c>
      <c r="E51" s="92">
        <v>154.895016</v>
      </c>
      <c r="F51" s="92">
        <v>98.166668000000001</v>
      </c>
      <c r="G51" s="93">
        <f t="shared" si="0"/>
        <v>57.787790047024913</v>
      </c>
    </row>
    <row r="52" spans="1:7" s="9" customFormat="1" ht="12" x14ac:dyDescent="0.2">
      <c r="A52" s="50"/>
    </row>
    <row r="53" spans="1:7" s="9" customFormat="1" ht="12" x14ac:dyDescent="0.2">
      <c r="A53" s="51" t="s">
        <v>168</v>
      </c>
      <c r="B53" s="92">
        <v>100.609751</v>
      </c>
      <c r="C53" s="92">
        <v>102.196033</v>
      </c>
      <c r="D53" s="92">
        <v>109.592029</v>
      </c>
      <c r="E53" s="92">
        <v>312.39781299999999</v>
      </c>
      <c r="F53" s="92">
        <v>301.843658</v>
      </c>
      <c r="G53" s="93">
        <f>IF(AND(F53&gt;0,E53&gt;0),(E53/F53%)-100,"x  ")</f>
        <v>3.4965634427873198</v>
      </c>
    </row>
    <row r="54" spans="1:7" x14ac:dyDescent="0.2">
      <c r="A54" s="45"/>
      <c r="B54" s="9"/>
      <c r="C54" s="9"/>
      <c r="D54" s="9"/>
      <c r="E54" s="9"/>
      <c r="F54" s="9"/>
      <c r="G54" s="9"/>
    </row>
    <row r="55" spans="1:7" x14ac:dyDescent="0.2">
      <c r="A55" s="52" t="s">
        <v>46</v>
      </c>
      <c r="B55" s="94">
        <v>1689.218914</v>
      </c>
      <c r="C55" s="95">
        <v>1784.2699130000001</v>
      </c>
      <c r="D55" s="95">
        <v>2127.5856690000001</v>
      </c>
      <c r="E55" s="95">
        <v>5601.0744960000002</v>
      </c>
      <c r="F55" s="95">
        <v>5368.8447649999998</v>
      </c>
      <c r="G55" s="96">
        <f>IF(AND(F55&gt;0,E55&gt;0),(E55/F55%)-100,"x  ")</f>
        <v>4.3255065319438444</v>
      </c>
    </row>
    <row r="56" spans="1:7" ht="7.5" customHeight="1" x14ac:dyDescent="0.2"/>
    <row r="57" spans="1:7" x14ac:dyDescent="0.2">
      <c r="A57" s="36" t="s">
        <v>160</v>
      </c>
    </row>
    <row r="58" spans="1:7" x14ac:dyDescent="0.2">
      <c r="A58" s="35" t="s">
        <v>119</v>
      </c>
      <c r="B58" s="35"/>
      <c r="C58" s="35"/>
      <c r="D58" s="35"/>
      <c r="E58" s="35"/>
      <c r="F58" s="35"/>
      <c r="G58" s="35"/>
    </row>
    <row r="59" spans="1:7" x14ac:dyDescent="0.2">
      <c r="A59" s="116" t="s">
        <v>120</v>
      </c>
      <c r="B59" s="116"/>
      <c r="C59" s="116"/>
      <c r="D59" s="116"/>
      <c r="E59" s="116"/>
      <c r="F59" s="116"/>
      <c r="G59" s="116"/>
    </row>
  </sheetData>
  <mergeCells count="7">
    <mergeCell ref="A59:G59"/>
    <mergeCell ref="A2:G2"/>
    <mergeCell ref="B5:D5"/>
    <mergeCell ref="B6:F6"/>
    <mergeCell ref="E4:G4"/>
    <mergeCell ref="G5:G6"/>
    <mergeCell ref="A4:A6"/>
  </mergeCells>
  <conditionalFormatting sqref="A31:G55 A8:G29">
    <cfRule type="expression" dxfId="6" priority="4">
      <formula>MOD(ROW(),2)=0</formula>
    </cfRule>
  </conditionalFormatting>
  <conditionalFormatting sqref="A7:G7">
    <cfRule type="expression" dxfId="5" priority="2">
      <formula>MOD(ROW(),2)=0</formula>
    </cfRule>
  </conditionalFormatting>
  <conditionalFormatting sqref="A30:G30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Normal="100" workbookViewId="0">
      <pane ySplit="6" topLeftCell="A28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8" t="s">
        <v>165</v>
      </c>
      <c r="B2" s="129"/>
      <c r="C2" s="129"/>
      <c r="D2" s="129"/>
      <c r="E2" s="129"/>
      <c r="F2" s="129"/>
      <c r="G2" s="129"/>
    </row>
    <row r="3" spans="1:7" ht="9.75" customHeight="1" x14ac:dyDescent="0.2">
      <c r="A3" s="70"/>
      <c r="B3" s="71"/>
      <c r="C3" s="71"/>
      <c r="D3" s="71"/>
      <c r="E3" s="71"/>
      <c r="F3" s="71"/>
      <c r="G3" s="71"/>
    </row>
    <row r="4" spans="1:7" x14ac:dyDescent="0.2">
      <c r="A4" s="132" t="s">
        <v>47</v>
      </c>
      <c r="B4" s="97" t="s">
        <v>100</v>
      </c>
      <c r="C4" s="97" t="s">
        <v>101</v>
      </c>
      <c r="D4" s="97" t="s">
        <v>102</v>
      </c>
      <c r="E4" s="133" t="s">
        <v>173</v>
      </c>
      <c r="F4" s="133"/>
      <c r="G4" s="134"/>
    </row>
    <row r="5" spans="1:7" ht="24" customHeight="1" x14ac:dyDescent="0.2">
      <c r="A5" s="132"/>
      <c r="B5" s="130" t="s">
        <v>176</v>
      </c>
      <c r="C5" s="131"/>
      <c r="D5" s="131"/>
      <c r="E5" s="98" t="s">
        <v>176</v>
      </c>
      <c r="F5" s="98" t="s">
        <v>177</v>
      </c>
      <c r="G5" s="135" t="s">
        <v>161</v>
      </c>
    </row>
    <row r="6" spans="1:7" ht="17.25" customHeight="1" x14ac:dyDescent="0.2">
      <c r="A6" s="132"/>
      <c r="B6" s="131" t="s">
        <v>115</v>
      </c>
      <c r="C6" s="131"/>
      <c r="D6" s="131"/>
      <c r="E6" s="131"/>
      <c r="F6" s="131"/>
      <c r="G6" s="136"/>
    </row>
    <row r="7" spans="1:7" ht="12" customHeight="1" x14ac:dyDescent="0.2">
      <c r="A7" s="73"/>
      <c r="B7" s="9"/>
      <c r="C7" s="9"/>
      <c r="D7" s="9"/>
      <c r="E7" s="9"/>
      <c r="F7" s="9"/>
      <c r="G7" s="9"/>
    </row>
    <row r="8" spans="1:7" ht="12.75" customHeight="1" x14ac:dyDescent="0.2">
      <c r="A8" s="61" t="s">
        <v>48</v>
      </c>
      <c r="B8" s="92">
        <v>1194.9350079999999</v>
      </c>
      <c r="C8" s="92">
        <v>1319.1168990000001</v>
      </c>
      <c r="D8" s="92">
        <v>1483.129801</v>
      </c>
      <c r="E8" s="92">
        <v>3997.1817080000001</v>
      </c>
      <c r="F8" s="92">
        <v>3865.4369900000002</v>
      </c>
      <c r="G8" s="93">
        <f>IF(AND(F8&gt;0,E8&gt;0),(E8/F8%)-100,"x  ")</f>
        <v>3.4082748817488806</v>
      </c>
    </row>
    <row r="9" spans="1:7" ht="12.75" customHeight="1" x14ac:dyDescent="0.2">
      <c r="A9" s="54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4" t="s">
        <v>49</v>
      </c>
      <c r="B10" s="92">
        <v>1056.3512390000001</v>
      </c>
      <c r="C10" s="92">
        <v>1156.237314</v>
      </c>
      <c r="D10" s="92">
        <v>1322.4276520000001</v>
      </c>
      <c r="E10" s="92">
        <v>3535.0162049999999</v>
      </c>
      <c r="F10" s="92">
        <v>3449.1913570000002</v>
      </c>
      <c r="G10" s="93">
        <f>IF(AND(F10&gt;0,E10&gt;0),(E10/F10%)-100,"x  ")</f>
        <v>2.4882599750756498</v>
      </c>
    </row>
    <row r="11" spans="1:7" ht="12.75" customHeight="1" x14ac:dyDescent="0.2">
      <c r="A11" s="55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5" t="s">
        <v>50</v>
      </c>
      <c r="B12" s="92">
        <f>SUM(B14:B31)</f>
        <v>586.14908800000001</v>
      </c>
      <c r="C12" s="92">
        <f>SUM(C14:C31)</f>
        <v>667.337087</v>
      </c>
      <c r="D12" s="92">
        <f>SUM(D14:D31)</f>
        <v>811.56864600000006</v>
      </c>
      <c r="E12" s="92">
        <f>SUM(E14:E31)</f>
        <v>2065.0548209999997</v>
      </c>
      <c r="F12" s="92">
        <f>SUM(F14:F31)</f>
        <v>2060.3965029999999</v>
      </c>
      <c r="G12" s="93">
        <f>IF(AND(F12&gt;0,E12&gt;0),(E12/F12%)-100,"x  ")</f>
        <v>0.22608842488411085</v>
      </c>
    </row>
    <row r="13" spans="1:7" ht="12.75" customHeight="1" x14ac:dyDescent="0.2">
      <c r="A13" s="56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7" t="s">
        <v>51</v>
      </c>
      <c r="B14" s="92">
        <v>105.92531099999999</v>
      </c>
      <c r="C14" s="92">
        <v>103.459559</v>
      </c>
      <c r="D14" s="92">
        <v>113.565876</v>
      </c>
      <c r="E14" s="92">
        <v>322.95074599999998</v>
      </c>
      <c r="F14" s="92">
        <v>307.57352700000001</v>
      </c>
      <c r="G14" s="93">
        <f t="shared" ref="G14:G32" si="0">IF(AND(F14&gt;0,E14&gt;0),(E14/F14%)-100,"x  ")</f>
        <v>4.9995261783371774</v>
      </c>
    </row>
    <row r="15" spans="1:7" ht="12.75" customHeight="1" x14ac:dyDescent="0.2">
      <c r="A15" s="57" t="s">
        <v>52</v>
      </c>
      <c r="B15" s="92">
        <v>85.965502000000001</v>
      </c>
      <c r="C15" s="92">
        <v>78.379298000000006</v>
      </c>
      <c r="D15" s="92">
        <v>86.228251999999998</v>
      </c>
      <c r="E15" s="92">
        <v>250.57305199999999</v>
      </c>
      <c r="F15" s="92">
        <v>272.92234400000001</v>
      </c>
      <c r="G15" s="93">
        <f t="shared" si="0"/>
        <v>-8.1888832084778045</v>
      </c>
    </row>
    <row r="16" spans="1:7" ht="12.75" customHeight="1" x14ac:dyDescent="0.2">
      <c r="A16" s="57" t="s">
        <v>53</v>
      </c>
      <c r="B16" s="92">
        <v>7.8765840000000003</v>
      </c>
      <c r="C16" s="92">
        <v>6.319699</v>
      </c>
      <c r="D16" s="92">
        <v>8.9645980000000005</v>
      </c>
      <c r="E16" s="92">
        <v>23.160881</v>
      </c>
      <c r="F16" s="92">
        <v>18.986803999999999</v>
      </c>
      <c r="G16" s="93">
        <f t="shared" si="0"/>
        <v>21.984094848190367</v>
      </c>
    </row>
    <row r="17" spans="1:7" ht="12.75" customHeight="1" x14ac:dyDescent="0.2">
      <c r="A17" s="57" t="s">
        <v>54</v>
      </c>
      <c r="B17" s="92">
        <v>130.64338699999999</v>
      </c>
      <c r="C17" s="92">
        <v>132.35638900000001</v>
      </c>
      <c r="D17" s="92">
        <v>142.756238</v>
      </c>
      <c r="E17" s="92">
        <v>405.75601399999999</v>
      </c>
      <c r="F17" s="92">
        <v>385.24255399999998</v>
      </c>
      <c r="G17" s="93">
        <f t="shared" si="0"/>
        <v>5.3248167387032765</v>
      </c>
    </row>
    <row r="18" spans="1:7" ht="12.75" customHeight="1" x14ac:dyDescent="0.2">
      <c r="A18" s="57" t="s">
        <v>55</v>
      </c>
      <c r="B18" s="92">
        <v>75.567024000000004</v>
      </c>
      <c r="C18" s="92">
        <v>159.362898</v>
      </c>
      <c r="D18" s="92">
        <v>261.02671800000002</v>
      </c>
      <c r="E18" s="92">
        <v>495.95663999999999</v>
      </c>
      <c r="F18" s="92">
        <v>493.64526899999998</v>
      </c>
      <c r="G18" s="93">
        <f t="shared" si="0"/>
        <v>0.46822508897579951</v>
      </c>
    </row>
    <row r="19" spans="1:7" ht="12.75" customHeight="1" x14ac:dyDescent="0.2">
      <c r="A19" s="57" t="s">
        <v>56</v>
      </c>
      <c r="B19" s="92">
        <v>7.297695</v>
      </c>
      <c r="C19" s="92">
        <v>6.520492</v>
      </c>
      <c r="D19" s="92">
        <v>12.962508</v>
      </c>
      <c r="E19" s="92">
        <v>26.780695000000001</v>
      </c>
      <c r="F19" s="92">
        <v>27.019265999999998</v>
      </c>
      <c r="G19" s="93">
        <f t="shared" si="0"/>
        <v>-0.88296625082263347</v>
      </c>
    </row>
    <row r="20" spans="1:7" ht="12.75" customHeight="1" x14ac:dyDescent="0.2">
      <c r="A20" s="57" t="s">
        <v>57</v>
      </c>
      <c r="B20" s="92">
        <v>11.893967999999999</v>
      </c>
      <c r="C20" s="92">
        <v>12.776382999999999</v>
      </c>
      <c r="D20" s="92">
        <v>12.529201</v>
      </c>
      <c r="E20" s="92">
        <v>37.199551999999997</v>
      </c>
      <c r="F20" s="92">
        <v>38.081831000000001</v>
      </c>
      <c r="G20" s="93">
        <f t="shared" si="0"/>
        <v>-2.3167977401086688</v>
      </c>
    </row>
    <row r="21" spans="1:7" ht="12.75" customHeight="1" x14ac:dyDescent="0.2">
      <c r="A21" s="57" t="s">
        <v>58</v>
      </c>
      <c r="B21" s="92">
        <v>11.567366</v>
      </c>
      <c r="C21" s="92">
        <v>13.156934</v>
      </c>
      <c r="D21" s="92">
        <v>12.419079</v>
      </c>
      <c r="E21" s="92">
        <v>37.143379000000003</v>
      </c>
      <c r="F21" s="92">
        <v>41.124661000000003</v>
      </c>
      <c r="G21" s="93">
        <f t="shared" si="0"/>
        <v>-9.6810086774940203</v>
      </c>
    </row>
    <row r="22" spans="1:7" ht="12.75" customHeight="1" x14ac:dyDescent="0.2">
      <c r="A22" s="57" t="s">
        <v>59</v>
      </c>
      <c r="B22" s="92">
        <v>54.464554999999997</v>
      </c>
      <c r="C22" s="92">
        <v>56.265531000000003</v>
      </c>
      <c r="D22" s="92">
        <v>55.741126999999999</v>
      </c>
      <c r="E22" s="92">
        <v>166.47121300000001</v>
      </c>
      <c r="F22" s="92">
        <v>173.64638400000001</v>
      </c>
      <c r="G22" s="93">
        <f t="shared" si="0"/>
        <v>-4.1320589779744523</v>
      </c>
    </row>
    <row r="23" spans="1:7" ht="12.75" customHeight="1" x14ac:dyDescent="0.2">
      <c r="A23" s="57" t="s">
        <v>60</v>
      </c>
      <c r="B23" s="92">
        <v>22.576032999999999</v>
      </c>
      <c r="C23" s="92">
        <v>20.988847</v>
      </c>
      <c r="D23" s="92">
        <v>24.108376</v>
      </c>
      <c r="E23" s="92">
        <v>67.673255999999995</v>
      </c>
      <c r="F23" s="92">
        <v>67.079021999999995</v>
      </c>
      <c r="G23" s="93">
        <f t="shared" si="0"/>
        <v>0.88587159186667463</v>
      </c>
    </row>
    <row r="24" spans="1:7" ht="12.75" customHeight="1" x14ac:dyDescent="0.2">
      <c r="A24" s="57" t="s">
        <v>61</v>
      </c>
      <c r="B24" s="92">
        <v>46.726917999999998</v>
      </c>
      <c r="C24" s="92">
        <v>48.497190000000003</v>
      </c>
      <c r="D24" s="92">
        <v>50.270116999999999</v>
      </c>
      <c r="E24" s="92">
        <v>145.494225</v>
      </c>
      <c r="F24" s="92">
        <v>146.76148499999999</v>
      </c>
      <c r="G24" s="93">
        <f t="shared" si="0"/>
        <v>-0.86348267735229456</v>
      </c>
    </row>
    <row r="25" spans="1:7" ht="12.75" customHeight="1" x14ac:dyDescent="0.2">
      <c r="A25" s="57" t="s">
        <v>71</v>
      </c>
      <c r="B25" s="92">
        <v>5.0692659999999998</v>
      </c>
      <c r="C25" s="92">
        <v>3.1871879999999999</v>
      </c>
      <c r="D25" s="92">
        <v>4.940645</v>
      </c>
      <c r="E25" s="92">
        <v>13.197099</v>
      </c>
      <c r="F25" s="92">
        <v>14.097924000000001</v>
      </c>
      <c r="G25" s="93">
        <f t="shared" si="0"/>
        <v>-6.3897705789873811</v>
      </c>
    </row>
    <row r="26" spans="1:7" ht="12.75" customHeight="1" x14ac:dyDescent="0.2">
      <c r="A26" s="57" t="s">
        <v>72</v>
      </c>
      <c r="B26" s="92">
        <v>2.2539530000000001</v>
      </c>
      <c r="C26" s="92">
        <v>3.0049399999999999</v>
      </c>
      <c r="D26" s="92">
        <v>2.5063650000000002</v>
      </c>
      <c r="E26" s="92">
        <v>7.7652580000000002</v>
      </c>
      <c r="F26" s="92">
        <v>9.8523510000000005</v>
      </c>
      <c r="G26" s="93">
        <f t="shared" si="0"/>
        <v>-21.183705290239871</v>
      </c>
    </row>
    <row r="27" spans="1:7" ht="12.75" customHeight="1" x14ac:dyDescent="0.2">
      <c r="A27" s="57" t="s">
        <v>73</v>
      </c>
      <c r="B27" s="92">
        <v>3.5634739999999998</v>
      </c>
      <c r="C27" s="92">
        <v>4.3978960000000002</v>
      </c>
      <c r="D27" s="92">
        <v>6.9173169999999997</v>
      </c>
      <c r="E27" s="92">
        <v>14.878686999999999</v>
      </c>
      <c r="F27" s="92">
        <v>15.718106000000001</v>
      </c>
      <c r="G27" s="93">
        <f t="shared" si="0"/>
        <v>-5.3404589586048132</v>
      </c>
    </row>
    <row r="28" spans="1:7" ht="12.75" customHeight="1" x14ac:dyDescent="0.2">
      <c r="A28" s="57" t="s">
        <v>64</v>
      </c>
      <c r="B28" s="92">
        <v>4.0734729999999999</v>
      </c>
      <c r="C28" s="92">
        <v>5.723058</v>
      </c>
      <c r="D28" s="92">
        <v>5.4111450000000003</v>
      </c>
      <c r="E28" s="92">
        <v>15.207675999999999</v>
      </c>
      <c r="F28" s="92">
        <v>16.049098000000001</v>
      </c>
      <c r="G28" s="93">
        <f t="shared" si="0"/>
        <v>-5.2427993149521654</v>
      </c>
    </row>
    <row r="29" spans="1:7" ht="12.75" customHeight="1" x14ac:dyDescent="0.2">
      <c r="A29" s="57" t="s">
        <v>65</v>
      </c>
      <c r="B29" s="92">
        <v>8.5443529999999992</v>
      </c>
      <c r="C29" s="92">
        <v>10.853971</v>
      </c>
      <c r="D29" s="92">
        <v>8.9412430000000001</v>
      </c>
      <c r="E29" s="92">
        <v>28.339566999999999</v>
      </c>
      <c r="F29" s="92">
        <v>26.957038000000001</v>
      </c>
      <c r="G29" s="93">
        <f t="shared" si="0"/>
        <v>5.1286383912060387</v>
      </c>
    </row>
    <row r="30" spans="1:7" ht="12.75" customHeight="1" x14ac:dyDescent="0.2">
      <c r="A30" s="57" t="s">
        <v>62</v>
      </c>
      <c r="B30" s="92">
        <v>0.35120899999999999</v>
      </c>
      <c r="C30" s="92">
        <v>0.490948</v>
      </c>
      <c r="D30" s="92">
        <v>0.41675099999999998</v>
      </c>
      <c r="E30" s="92">
        <v>1.2589079999999999</v>
      </c>
      <c r="F30" s="92">
        <v>1.364182</v>
      </c>
      <c r="G30" s="93">
        <f t="shared" si="0"/>
        <v>-7.7170055021984041</v>
      </c>
    </row>
    <row r="31" spans="1:7" ht="12.75" customHeight="1" x14ac:dyDescent="0.2">
      <c r="A31" s="57" t="s">
        <v>63</v>
      </c>
      <c r="B31" s="92">
        <v>1.7890170000000001</v>
      </c>
      <c r="C31" s="92">
        <v>1.595866</v>
      </c>
      <c r="D31" s="92">
        <v>1.8630899999999999</v>
      </c>
      <c r="E31" s="92">
        <v>5.247973</v>
      </c>
      <c r="F31" s="92">
        <v>4.2746570000000004</v>
      </c>
      <c r="G31" s="93">
        <f t="shared" si="0"/>
        <v>22.769452613390953</v>
      </c>
    </row>
    <row r="32" spans="1:7" ht="12.75" customHeight="1" x14ac:dyDescent="0.2">
      <c r="A32" s="58" t="s">
        <v>66</v>
      </c>
      <c r="B32" s="92">
        <f>B10-B12</f>
        <v>470.20215100000007</v>
      </c>
      <c r="C32" s="92">
        <f>C10-C12</f>
        <v>488.90022699999997</v>
      </c>
      <c r="D32" s="92">
        <f>D10-D12</f>
        <v>510.85900600000002</v>
      </c>
      <c r="E32" s="92">
        <f>E10-E12</f>
        <v>1469.9613840000002</v>
      </c>
      <c r="F32" s="92">
        <f>F10-F12</f>
        <v>1388.7948540000002</v>
      </c>
      <c r="G32" s="93">
        <f t="shared" si="0"/>
        <v>5.8443858548456262</v>
      </c>
    </row>
    <row r="33" spans="1:7" ht="12.75" customHeight="1" x14ac:dyDescent="0.2">
      <c r="A33" s="56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7" t="s">
        <v>67</v>
      </c>
      <c r="B34" s="92">
        <v>95.728705000000005</v>
      </c>
      <c r="C34" s="92">
        <v>120.73735499999999</v>
      </c>
      <c r="D34" s="92">
        <v>124.659436</v>
      </c>
      <c r="E34" s="92">
        <v>341.125496</v>
      </c>
      <c r="F34" s="92">
        <v>269.64352000000002</v>
      </c>
      <c r="G34" s="93">
        <f t="shared" ref="G34:G43" si="1">IF(AND(F34&gt;0,E34&gt;0),(E34/F34%)-100,"x  ")</f>
        <v>26.509806725561205</v>
      </c>
    </row>
    <row r="35" spans="1:7" ht="12.75" customHeight="1" x14ac:dyDescent="0.2">
      <c r="A35" s="57" t="s">
        <v>68</v>
      </c>
      <c r="B35" s="92">
        <v>153.071698</v>
      </c>
      <c r="C35" s="92">
        <v>145.181039</v>
      </c>
      <c r="D35" s="92">
        <v>166.98228700000001</v>
      </c>
      <c r="E35" s="92">
        <v>465.23502400000001</v>
      </c>
      <c r="F35" s="92">
        <v>430.79192</v>
      </c>
      <c r="G35" s="93">
        <f t="shared" si="1"/>
        <v>7.9952994475848129</v>
      </c>
    </row>
    <row r="36" spans="1:7" ht="12.75" customHeight="1" x14ac:dyDescent="0.2">
      <c r="A36" s="57" t="s">
        <v>69</v>
      </c>
      <c r="B36" s="92">
        <v>92.324083999999999</v>
      </c>
      <c r="C36" s="92">
        <v>90.568053000000006</v>
      </c>
      <c r="D36" s="92">
        <v>83.175337999999996</v>
      </c>
      <c r="E36" s="92">
        <v>266.067475</v>
      </c>
      <c r="F36" s="92">
        <v>277.17744199999999</v>
      </c>
      <c r="G36" s="93">
        <f t="shared" si="1"/>
        <v>-4.0082507868731909</v>
      </c>
    </row>
    <row r="37" spans="1:7" ht="12.75" customHeight="1" x14ac:dyDescent="0.2">
      <c r="A37" s="57" t="s">
        <v>70</v>
      </c>
      <c r="B37" s="92">
        <v>51.532581999999998</v>
      </c>
      <c r="C37" s="92">
        <v>45.700792</v>
      </c>
      <c r="D37" s="92">
        <v>54.588123000000003</v>
      </c>
      <c r="E37" s="92">
        <v>151.82149699999999</v>
      </c>
      <c r="F37" s="92">
        <v>153.551222</v>
      </c>
      <c r="G37" s="93">
        <f t="shared" si="1"/>
        <v>-1.1264807778605643</v>
      </c>
    </row>
    <row r="38" spans="1:7" ht="12.75" customHeight="1" x14ac:dyDescent="0.2">
      <c r="A38" s="57" t="s">
        <v>74</v>
      </c>
      <c r="B38" s="92">
        <v>34.145860999999996</v>
      </c>
      <c r="C38" s="92">
        <v>30.426189000000001</v>
      </c>
      <c r="D38" s="92">
        <v>34.419643999999998</v>
      </c>
      <c r="E38" s="92">
        <v>98.991693999999995</v>
      </c>
      <c r="F38" s="92">
        <v>96.549221000000003</v>
      </c>
      <c r="G38" s="93">
        <f t="shared" si="1"/>
        <v>2.5297697637560361</v>
      </c>
    </row>
    <row r="39" spans="1:7" ht="12.75" customHeight="1" x14ac:dyDescent="0.2">
      <c r="A39" s="57" t="s">
        <v>159</v>
      </c>
      <c r="B39" s="92">
        <v>6.532197</v>
      </c>
      <c r="C39" s="92">
        <v>6.9531099999999997</v>
      </c>
      <c r="D39" s="92">
        <v>7.2702210000000003</v>
      </c>
      <c r="E39" s="92">
        <v>20.755528000000002</v>
      </c>
      <c r="F39" s="92">
        <v>27.124739999999999</v>
      </c>
      <c r="G39" s="93">
        <f t="shared" si="1"/>
        <v>-23.481190971784415</v>
      </c>
    </row>
    <row r="40" spans="1:7" ht="12.75" customHeight="1" x14ac:dyDescent="0.2">
      <c r="A40" s="57" t="s">
        <v>75</v>
      </c>
      <c r="B40" s="92">
        <v>22.477703999999999</v>
      </c>
      <c r="C40" s="92">
        <v>30.773696999999999</v>
      </c>
      <c r="D40" s="92">
        <v>23.094180999999999</v>
      </c>
      <c r="E40" s="92">
        <v>76.345581999999993</v>
      </c>
      <c r="F40" s="92">
        <v>74.856392</v>
      </c>
      <c r="G40" s="93">
        <f t="shared" si="1"/>
        <v>1.9893959089024662</v>
      </c>
    </row>
    <row r="41" spans="1:7" ht="12.75" customHeight="1" x14ac:dyDescent="0.2">
      <c r="A41" s="57" t="s">
        <v>76</v>
      </c>
      <c r="B41" s="92">
        <v>10.765653</v>
      </c>
      <c r="C41" s="92">
        <v>12.887207</v>
      </c>
      <c r="D41" s="92">
        <v>11.61956</v>
      </c>
      <c r="E41" s="92">
        <v>35.272419999999997</v>
      </c>
      <c r="F41" s="92">
        <v>44.028104999999996</v>
      </c>
      <c r="G41" s="93">
        <f t="shared" si="1"/>
        <v>-19.886581536952363</v>
      </c>
    </row>
    <row r="42" spans="1:7" ht="12.75" customHeight="1" x14ac:dyDescent="0.2">
      <c r="A42" s="57" t="s">
        <v>77</v>
      </c>
      <c r="B42" s="92">
        <v>3.6236670000000002</v>
      </c>
      <c r="C42" s="92">
        <v>5.6727850000000002</v>
      </c>
      <c r="D42" s="92">
        <v>5.0502159999999998</v>
      </c>
      <c r="E42" s="92">
        <v>14.346667999999999</v>
      </c>
      <c r="F42" s="92">
        <v>15.072291999999999</v>
      </c>
      <c r="G42" s="93">
        <f t="shared" si="1"/>
        <v>-4.8142910182472463</v>
      </c>
    </row>
    <row r="43" spans="1:7" ht="12.75" customHeight="1" x14ac:dyDescent="0.2">
      <c r="A43" s="60" t="s">
        <v>78</v>
      </c>
      <c r="B43" s="92">
        <f>B8-B10</f>
        <v>138.58376899999985</v>
      </c>
      <c r="C43" s="92">
        <f>C8-C10</f>
        <v>162.87958500000013</v>
      </c>
      <c r="D43" s="92">
        <f>D8-D10</f>
        <v>160.70214899999996</v>
      </c>
      <c r="E43" s="92">
        <f>E8-E10</f>
        <v>462.16550300000017</v>
      </c>
      <c r="F43" s="92">
        <f>F8-F10</f>
        <v>416.245633</v>
      </c>
      <c r="G43" s="93">
        <f t="shared" si="1"/>
        <v>11.031916339648447</v>
      </c>
    </row>
    <row r="44" spans="1:7" ht="12.75" customHeight="1" x14ac:dyDescent="0.2">
      <c r="A44" s="58" t="s">
        <v>32</v>
      </c>
      <c r="B44" s="9"/>
      <c r="C44" s="9"/>
      <c r="D44" s="9"/>
      <c r="E44" s="9"/>
      <c r="F44" s="9"/>
      <c r="G44" s="9"/>
    </row>
    <row r="45" spans="1:7" ht="12.75" customHeight="1" x14ac:dyDescent="0.2">
      <c r="A45" s="58" t="s">
        <v>79</v>
      </c>
      <c r="B45" s="92">
        <v>16.206536</v>
      </c>
      <c r="C45" s="92">
        <v>18.380347</v>
      </c>
      <c r="D45" s="92">
        <v>25.559626999999999</v>
      </c>
      <c r="E45" s="92">
        <v>60.146509999999999</v>
      </c>
      <c r="F45" s="92">
        <v>57.829586999999997</v>
      </c>
      <c r="G45" s="93">
        <f>IF(AND(F45&gt;0,E45&gt;0),(E45/F45%)-100,"x  ")</f>
        <v>4.0064664477026355</v>
      </c>
    </row>
    <row r="46" spans="1:7" ht="12.75" customHeight="1" x14ac:dyDescent="0.2">
      <c r="A46" s="58" t="s">
        <v>80</v>
      </c>
      <c r="B46" s="92">
        <v>25.534044999999999</v>
      </c>
      <c r="C46" s="92">
        <v>22.191458000000001</v>
      </c>
      <c r="D46" s="92">
        <v>28.656238999999999</v>
      </c>
      <c r="E46" s="92">
        <v>76.381742000000003</v>
      </c>
      <c r="F46" s="92">
        <v>79.600778000000005</v>
      </c>
      <c r="G46" s="93">
        <f>IF(AND(F46&gt;0,E46&gt;0),(E46/F46%)-100,"x  ")</f>
        <v>-4.04397555008822</v>
      </c>
    </row>
    <row r="47" spans="1:7" ht="12.75" customHeight="1" x14ac:dyDescent="0.2">
      <c r="A47" s="58" t="s">
        <v>81</v>
      </c>
      <c r="B47" s="92">
        <v>48.054012</v>
      </c>
      <c r="C47" s="92">
        <v>45.585906000000001</v>
      </c>
      <c r="D47" s="92">
        <v>57.149348000000003</v>
      </c>
      <c r="E47" s="92">
        <v>150.789266</v>
      </c>
      <c r="F47" s="92">
        <v>123.814853</v>
      </c>
      <c r="G47" s="93">
        <f>IF(AND(F47&gt;0,E47&gt;0),(E47/F47%)-100,"x  ")</f>
        <v>21.78608813596864</v>
      </c>
    </row>
    <row r="48" spans="1:7" ht="12.75" customHeight="1" x14ac:dyDescent="0.2">
      <c r="A48" s="58" t="s">
        <v>82</v>
      </c>
      <c r="B48" s="92">
        <v>35.291007999999998</v>
      </c>
      <c r="C48" s="92">
        <v>65.844328000000004</v>
      </c>
      <c r="D48" s="92">
        <v>36.34572</v>
      </c>
      <c r="E48" s="92">
        <v>137.481056</v>
      </c>
      <c r="F48" s="92">
        <v>117.515033</v>
      </c>
      <c r="G48" s="93">
        <f>IF(AND(F48&gt;0,E48&gt;0),(E48/F48%)-100,"x  ")</f>
        <v>16.990186268338945</v>
      </c>
    </row>
    <row r="49" spans="1:7" ht="12.75" customHeight="1" x14ac:dyDescent="0.2">
      <c r="A49" s="59" t="s">
        <v>83</v>
      </c>
      <c r="B49" s="92">
        <v>37.701267000000001</v>
      </c>
      <c r="C49" s="92">
        <v>27.247852999999999</v>
      </c>
      <c r="D49" s="92">
        <v>39.157871</v>
      </c>
      <c r="E49" s="92">
        <v>104.10699099999999</v>
      </c>
      <c r="F49" s="92">
        <v>107.011695</v>
      </c>
      <c r="G49" s="93">
        <f>IF(AND(F49&gt;0,E49&gt;0),(E49/F49%)-100,"x  ")</f>
        <v>-2.7143799563216078</v>
      </c>
    </row>
    <row r="50" spans="1:7" ht="12.75" customHeight="1" x14ac:dyDescent="0.2">
      <c r="A50" s="60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60" t="s">
        <v>84</v>
      </c>
      <c r="B51" s="92">
        <v>3.6625779999999999</v>
      </c>
      <c r="C51" s="92">
        <v>6.8233220000000001</v>
      </c>
      <c r="D51" s="92">
        <v>6.0959019999999997</v>
      </c>
      <c r="E51" s="92">
        <v>16.581802</v>
      </c>
      <c r="F51" s="92">
        <v>11.505322</v>
      </c>
      <c r="G51" s="93">
        <f>IF(AND(F51&gt;0,E51&gt;0),(E51/F51%)-100,"x  ")</f>
        <v>44.122885043982251</v>
      </c>
    </row>
    <row r="52" spans="1:7" ht="12.75" customHeight="1" x14ac:dyDescent="0.2">
      <c r="A52" s="60" t="s">
        <v>134</v>
      </c>
      <c r="B52" s="92">
        <v>3.820144</v>
      </c>
      <c r="C52" s="92">
        <v>2.2572220000000001</v>
      </c>
      <c r="D52" s="92">
        <v>1.5986290000000001</v>
      </c>
      <c r="E52" s="92">
        <v>7.6759950000000003</v>
      </c>
      <c r="F52" s="92">
        <v>4.836182</v>
      </c>
      <c r="G52" s="93">
        <f>IF(AND(F52&gt;0,E52&gt;0),(E52/F52%)-100,"x  ")</f>
        <v>58.720143286584346</v>
      </c>
    </row>
    <row r="53" spans="1:7" ht="12.75" customHeight="1" x14ac:dyDescent="0.2">
      <c r="A53" s="60" t="s">
        <v>85</v>
      </c>
      <c r="B53" s="92">
        <v>7.1476410000000001</v>
      </c>
      <c r="C53" s="92">
        <v>10.682672</v>
      </c>
      <c r="D53" s="92">
        <v>8.1429620000000007</v>
      </c>
      <c r="E53" s="92">
        <v>25.973275000000001</v>
      </c>
      <c r="F53" s="92">
        <v>22.305910999999998</v>
      </c>
      <c r="G53" s="93">
        <f>IF(AND(F53&gt;0,E53&gt;0),(E53/F53%)-100,"x  ")</f>
        <v>16.441220446006454</v>
      </c>
    </row>
    <row r="54" spans="1:7" ht="12.75" customHeight="1" x14ac:dyDescent="0.2">
      <c r="A54" s="61" t="s">
        <v>86</v>
      </c>
      <c r="B54" s="92">
        <v>219.191113</v>
      </c>
      <c r="C54" s="92">
        <v>184.78711000000001</v>
      </c>
      <c r="D54" s="92">
        <v>225.997466</v>
      </c>
      <c r="E54" s="92">
        <v>629.97568899999999</v>
      </c>
      <c r="F54" s="92">
        <v>530.13154799999995</v>
      </c>
      <c r="G54" s="93">
        <f>IF(AND(F54&gt;0,E54&gt;0),(E54/F54%)-100,"x  ")</f>
        <v>18.833842539022044</v>
      </c>
    </row>
    <row r="55" spans="1:7" ht="12.75" customHeight="1" x14ac:dyDescent="0.2">
      <c r="A55" s="54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60" t="s">
        <v>87</v>
      </c>
      <c r="B56" s="92">
        <v>186.840126</v>
      </c>
      <c r="C56" s="92">
        <v>153.36854600000001</v>
      </c>
      <c r="D56" s="92">
        <v>198.95378400000001</v>
      </c>
      <c r="E56" s="92">
        <v>539.16245600000002</v>
      </c>
      <c r="F56" s="92">
        <v>440.84939900000001</v>
      </c>
      <c r="G56" s="93">
        <f>IF(AND(F56&gt;0,E56&gt;0),(E56/F56%)-100,"x  ")</f>
        <v>22.300825910845802</v>
      </c>
    </row>
    <row r="57" spans="1:7" ht="12.75" customHeight="1" x14ac:dyDescent="0.2">
      <c r="A57" s="55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5" t="s">
        <v>88</v>
      </c>
      <c r="B58" s="92">
        <v>170.96387100000001</v>
      </c>
      <c r="C58" s="92">
        <v>132.420455</v>
      </c>
      <c r="D58" s="92">
        <v>180.415716</v>
      </c>
      <c r="E58" s="92">
        <v>483.80004200000002</v>
      </c>
      <c r="F58" s="92">
        <v>367.86089500000003</v>
      </c>
      <c r="G58" s="93">
        <f>IF(AND(F58&gt;0,E58&gt;0),(E58/F58%)-100,"x  ")</f>
        <v>31.517116544828724</v>
      </c>
    </row>
    <row r="59" spans="1:7" ht="12.75" customHeight="1" x14ac:dyDescent="0.2">
      <c r="A59" s="55" t="s">
        <v>89</v>
      </c>
      <c r="B59" s="92">
        <v>9.318028</v>
      </c>
      <c r="C59" s="92">
        <v>13.227725</v>
      </c>
      <c r="D59" s="92">
        <v>9.7290670000000006</v>
      </c>
      <c r="E59" s="92">
        <v>32.274819999999998</v>
      </c>
      <c r="F59" s="92">
        <v>45.922497</v>
      </c>
      <c r="G59" s="93">
        <f>IF(AND(F59&gt;0,E59&gt;0),(E59/F59%)-100,"x  ")</f>
        <v>-29.718934926382602</v>
      </c>
    </row>
    <row r="60" spans="1:7" ht="12.75" customHeight="1" x14ac:dyDescent="0.2">
      <c r="A60" s="54" t="s">
        <v>135</v>
      </c>
      <c r="B60" s="99">
        <v>28.685597999999999</v>
      </c>
      <c r="C60" s="92">
        <v>28.363716</v>
      </c>
      <c r="D60" s="92">
        <v>23.682915000000001</v>
      </c>
      <c r="E60" s="92">
        <v>80.732229000000004</v>
      </c>
      <c r="F60" s="92">
        <v>78.094930000000005</v>
      </c>
      <c r="G60" s="93">
        <f>IF(AND(F60&gt;0,E60&gt;0),(E60/F60%)-100,"x  ")</f>
        <v>3.3770425301616882</v>
      </c>
    </row>
    <row r="61" spans="1:7" ht="12.75" customHeight="1" x14ac:dyDescent="0.2">
      <c r="A61" s="55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5" t="s">
        <v>90</v>
      </c>
      <c r="B62" s="92">
        <v>18.899016</v>
      </c>
      <c r="C62" s="92">
        <v>15.278915</v>
      </c>
      <c r="D62" s="92">
        <v>8.8459219999999998</v>
      </c>
      <c r="E62" s="92">
        <v>43.023853000000003</v>
      </c>
      <c r="F62" s="92">
        <v>42.229993</v>
      </c>
      <c r="G62" s="93">
        <f>IF(AND(F62&gt;0,E62&gt;0),(E62/F62%)-100,"x  ")</f>
        <v>1.8798487605716758</v>
      </c>
    </row>
    <row r="63" spans="1:7" ht="12.75" customHeight="1" x14ac:dyDescent="0.2">
      <c r="A63" s="55"/>
      <c r="B63" s="9"/>
      <c r="C63" s="9"/>
      <c r="D63" s="9"/>
      <c r="E63" s="9"/>
      <c r="F63" s="9"/>
      <c r="G63" s="9"/>
    </row>
    <row r="64" spans="1:7" ht="12.75" customHeight="1" x14ac:dyDescent="0.2">
      <c r="A64" s="61" t="s">
        <v>91</v>
      </c>
      <c r="B64" s="92">
        <v>220.44771600000001</v>
      </c>
      <c r="C64" s="92">
        <v>233.49892299999999</v>
      </c>
      <c r="D64" s="92">
        <v>352.268418</v>
      </c>
      <c r="E64" s="92">
        <v>806.215057</v>
      </c>
      <c r="F64" s="92">
        <v>782.89451399999996</v>
      </c>
      <c r="G64" s="93">
        <f>IF(AND(F64&gt;0,E64&gt;0),(E64/F64%)-100,"x  ")</f>
        <v>2.9787592814834909</v>
      </c>
    </row>
    <row r="65" spans="1:7" ht="12.75" customHeight="1" x14ac:dyDescent="0.2">
      <c r="A65" s="54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60" t="s">
        <v>92</v>
      </c>
      <c r="B66" s="92">
        <v>37.953522</v>
      </c>
      <c r="C66" s="92">
        <v>36.176540000000003</v>
      </c>
      <c r="D66" s="92">
        <v>46.094670999999998</v>
      </c>
      <c r="E66" s="92">
        <v>120.224733</v>
      </c>
      <c r="F66" s="92">
        <v>144.58817999999999</v>
      </c>
      <c r="G66" s="93">
        <f t="shared" ref="G66:G71" si="2">IF(AND(F66&gt;0,E66&gt;0),(E66/F66%)-100,"x  ")</f>
        <v>-16.850234230764926</v>
      </c>
    </row>
    <row r="67" spans="1:7" ht="12.75" customHeight="1" x14ac:dyDescent="0.2">
      <c r="A67" s="60" t="s">
        <v>93</v>
      </c>
      <c r="B67" s="92">
        <v>87.846456000000003</v>
      </c>
      <c r="C67" s="92">
        <v>90.497139000000004</v>
      </c>
      <c r="D67" s="92">
        <v>201.99690200000001</v>
      </c>
      <c r="E67" s="92">
        <v>380.34049700000003</v>
      </c>
      <c r="F67" s="92">
        <v>275.98416800000001</v>
      </c>
      <c r="G67" s="93">
        <f t="shared" si="2"/>
        <v>37.812433139280671</v>
      </c>
    </row>
    <row r="68" spans="1:7" ht="12.75" customHeight="1" x14ac:dyDescent="0.2">
      <c r="A68" s="60" t="s">
        <v>94</v>
      </c>
      <c r="B68" s="92">
        <v>20.831005999999999</v>
      </c>
      <c r="C68" s="92">
        <v>14.629547000000001</v>
      </c>
      <c r="D68" s="92">
        <v>15.639844</v>
      </c>
      <c r="E68" s="92">
        <v>51.100397000000001</v>
      </c>
      <c r="F68" s="92">
        <v>60.328707999999999</v>
      </c>
      <c r="G68" s="93">
        <f t="shared" si="2"/>
        <v>-15.296715785791392</v>
      </c>
    </row>
    <row r="69" spans="1:7" ht="12.75" customHeight="1" x14ac:dyDescent="0.2">
      <c r="A69" s="60" t="s">
        <v>95</v>
      </c>
      <c r="B69" s="92">
        <v>21.423335999999999</v>
      </c>
      <c r="C69" s="92">
        <v>21.760286000000001</v>
      </c>
      <c r="D69" s="92">
        <v>18.000385000000001</v>
      </c>
      <c r="E69" s="92">
        <v>61.184007000000001</v>
      </c>
      <c r="F69" s="92">
        <v>53.445621000000003</v>
      </c>
      <c r="G69" s="93">
        <f t="shared" si="2"/>
        <v>14.478989775420516</v>
      </c>
    </row>
    <row r="70" spans="1:7" ht="12.75" customHeight="1" x14ac:dyDescent="0.2">
      <c r="A70" s="62" t="s">
        <v>136</v>
      </c>
      <c r="B70" s="92">
        <v>7.9189759999999998</v>
      </c>
      <c r="C70" s="92">
        <v>13.705408</v>
      </c>
      <c r="D70" s="92">
        <v>9.5043550000000003</v>
      </c>
      <c r="E70" s="92">
        <v>31.128738999999999</v>
      </c>
      <c r="F70" s="92">
        <v>59.925815</v>
      </c>
      <c r="G70" s="93">
        <f t="shared" si="2"/>
        <v>-48.054542103432389</v>
      </c>
    </row>
    <row r="71" spans="1:7" ht="12.75" customHeight="1" x14ac:dyDescent="0.2">
      <c r="A71" s="63" t="s">
        <v>96</v>
      </c>
      <c r="B71" s="92">
        <v>9.8711029999999997</v>
      </c>
      <c r="C71" s="92">
        <v>8.8707069999999995</v>
      </c>
      <c r="D71" s="92">
        <v>16.412082000000002</v>
      </c>
      <c r="E71" s="92">
        <v>35.153891999999999</v>
      </c>
      <c r="F71" s="92">
        <v>55.655332000000001</v>
      </c>
      <c r="G71" s="93">
        <f t="shared" si="2"/>
        <v>-36.836434647447618</v>
      </c>
    </row>
    <row r="72" spans="1:7" ht="12.75" customHeight="1" x14ac:dyDescent="0.2">
      <c r="A72" s="64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4" t="s">
        <v>117</v>
      </c>
      <c r="B73" s="92">
        <v>8.1127800000000008</v>
      </c>
      <c r="C73" s="92">
        <v>7.486434</v>
      </c>
      <c r="D73" s="92">
        <v>14.5657</v>
      </c>
      <c r="E73" s="92">
        <v>30.164914</v>
      </c>
      <c r="F73" s="92">
        <v>31.972397000000001</v>
      </c>
      <c r="G73" s="93">
        <f>IF(AND(F73&gt;0,E73&gt;0),(E73/F73%)-100,"x  ")</f>
        <v>-5.6532608424698481</v>
      </c>
    </row>
    <row r="74" spans="1:7" ht="24" x14ac:dyDescent="0.2">
      <c r="A74" s="65" t="s">
        <v>112</v>
      </c>
      <c r="B74" s="92">
        <v>7.0727070000000003</v>
      </c>
      <c r="C74" s="92">
        <v>10.748421</v>
      </c>
      <c r="D74" s="92">
        <v>10.620031000000001</v>
      </c>
      <c r="E74" s="92">
        <v>28.441158999999999</v>
      </c>
      <c r="F74" s="92">
        <v>27.714686</v>
      </c>
      <c r="G74" s="93">
        <f>IF(AND(F74&gt;0,E74&gt;0),(E74/F74%)-100,"x  ")</f>
        <v>2.6212564703060366</v>
      </c>
    </row>
    <row r="75" spans="1:7" x14ac:dyDescent="0.2">
      <c r="A75" s="66" t="s">
        <v>46</v>
      </c>
      <c r="B75" s="100">
        <v>1689.218914</v>
      </c>
      <c r="C75" s="95">
        <v>1784.2699130000001</v>
      </c>
      <c r="D75" s="95">
        <v>2127.5856690000001</v>
      </c>
      <c r="E75" s="95">
        <v>5601.0744960000002</v>
      </c>
      <c r="F75" s="95">
        <v>5368.8447649999998</v>
      </c>
      <c r="G75" s="96">
        <f>IF(AND(F75&gt;0,E75&gt;0),(E75/F75%)-100,"x  ")</f>
        <v>4.3255065319438444</v>
      </c>
    </row>
    <row r="77" spans="1:7" x14ac:dyDescent="0.2">
      <c r="A77" s="36" t="s">
        <v>160</v>
      </c>
    </row>
    <row r="78" spans="1:7" x14ac:dyDescent="0.2">
      <c r="A78" s="35" t="s">
        <v>119</v>
      </c>
      <c r="B78" s="35"/>
      <c r="C78" s="35"/>
      <c r="D78" s="35"/>
      <c r="E78" s="35"/>
      <c r="F78" s="35"/>
      <c r="G78" s="35"/>
    </row>
    <row r="79" spans="1:7" x14ac:dyDescent="0.2">
      <c r="A79" s="116" t="s">
        <v>120</v>
      </c>
      <c r="B79" s="116"/>
      <c r="C79" s="116"/>
      <c r="D79" s="116"/>
      <c r="E79" s="116"/>
      <c r="F79" s="116"/>
      <c r="G79" s="116"/>
    </row>
  </sheetData>
  <mergeCells count="7">
    <mergeCell ref="A79:G79"/>
    <mergeCell ref="A2:G2"/>
    <mergeCell ref="B5:D5"/>
    <mergeCell ref="A4:A6"/>
    <mergeCell ref="B6:F6"/>
    <mergeCell ref="E4:G4"/>
    <mergeCell ref="G5:G6"/>
  </mergeCells>
  <conditionalFormatting sqref="A8:G24 A26:G75">
    <cfRule type="expression" dxfId="3" priority="5">
      <formula>MOD(ROW(),2)=1</formula>
    </cfRule>
  </conditionalFormatting>
  <conditionalFormatting sqref="A25">
    <cfRule type="expression" dxfId="2" priority="3">
      <formula>MOD(ROW(),2)=1</formula>
    </cfRule>
  </conditionalFormatting>
  <conditionalFormatting sqref="B25:G25">
    <cfRule type="expression" dxfId="1" priority="2">
      <formula>MOD(ROW(),2)=1</formula>
    </cfRule>
  </conditionalFormatting>
  <conditionalFormatting sqref="B7:G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1/19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7" t="s">
        <v>166</v>
      </c>
      <c r="B2" s="117"/>
      <c r="C2" s="117"/>
      <c r="D2" s="117"/>
      <c r="E2" s="117"/>
      <c r="F2" s="117"/>
      <c r="G2" s="117"/>
    </row>
    <row r="3" spans="1:7" x14ac:dyDescent="0.2">
      <c r="A3" s="117" t="s">
        <v>178</v>
      </c>
      <c r="B3" s="117"/>
      <c r="C3" s="117"/>
      <c r="D3" s="117"/>
      <c r="E3" s="117"/>
      <c r="F3" s="117"/>
      <c r="G3" s="117"/>
    </row>
    <row r="28" spans="1:7" x14ac:dyDescent="0.2">
      <c r="A28" s="117"/>
      <c r="B28" s="117"/>
      <c r="C28" s="117"/>
      <c r="D28" s="117"/>
      <c r="E28" s="117"/>
      <c r="F28" s="117"/>
      <c r="G28" s="117"/>
    </row>
    <row r="29" spans="1:7" x14ac:dyDescent="0.2">
      <c r="A29" s="137" t="s">
        <v>179</v>
      </c>
      <c r="B29" s="137"/>
      <c r="C29" s="137"/>
      <c r="D29" s="137"/>
      <c r="E29" s="137"/>
      <c r="F29" s="137"/>
      <c r="G29" s="137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1/19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9" t="s">
        <v>167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97</v>
      </c>
      <c r="B3" s="141" t="s">
        <v>98</v>
      </c>
      <c r="C3" s="142"/>
      <c r="D3" s="143"/>
      <c r="E3" s="143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4" t="s">
        <v>180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7"/>
      <c r="D5" s="143"/>
      <c r="E5" s="14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8"/>
      <c r="C6" s="143"/>
      <c r="D6" s="143"/>
      <c r="E6" s="1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101">
        <v>5572.6934209999999</v>
      </c>
      <c r="C9" s="102"/>
      <c r="D9" s="101">
        <v>5368.8447649999998</v>
      </c>
      <c r="E9" s="10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2019</v>
      </c>
      <c r="C10" s="20">
        <v>2019</v>
      </c>
      <c r="D10" s="12">
        <v>2018</v>
      </c>
      <c r="E10" s="12">
        <v>2018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55</v>
      </c>
      <c r="B11" s="83">
        <v>495.95663999999999</v>
      </c>
      <c r="C11" s="84">
        <f t="shared" ref="C11:C25" si="0">IF(B$9&gt;0,B11/B$9*100,0)</f>
        <v>8.8997653833072761</v>
      </c>
      <c r="D11" s="85">
        <v>493.64526899999998</v>
      </c>
      <c r="E11" s="84">
        <f t="shared" ref="E11:E25" si="1">IF(D$9&gt;0,D11/D$9*100,0)</f>
        <v>9.194627347360079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181</v>
      </c>
      <c r="B12" s="83">
        <v>483.80004200000002</v>
      </c>
      <c r="C12" s="86">
        <f t="shared" si="0"/>
        <v>8.6816195589884764</v>
      </c>
      <c r="D12" s="85">
        <v>367.86089500000003</v>
      </c>
      <c r="E12" s="84">
        <f t="shared" si="1"/>
        <v>6.8517700008411415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68</v>
      </c>
      <c r="B13" s="83">
        <v>465.23502400000001</v>
      </c>
      <c r="C13" s="86">
        <f t="shared" si="0"/>
        <v>8.348476918662346</v>
      </c>
      <c r="D13" s="85">
        <v>430.79192</v>
      </c>
      <c r="E13" s="84">
        <f t="shared" si="1"/>
        <v>8.0239220699464564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54</v>
      </c>
      <c r="B14" s="83">
        <v>405.75601399999999</v>
      </c>
      <c r="C14" s="86">
        <f t="shared" si="0"/>
        <v>7.2811472540541908</v>
      </c>
      <c r="D14" s="85">
        <v>385.24255399999998</v>
      </c>
      <c r="E14" s="84">
        <f t="shared" si="1"/>
        <v>7.1755204492301976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182</v>
      </c>
      <c r="B15" s="83">
        <v>341.125496</v>
      </c>
      <c r="C15" s="86">
        <f t="shared" si="0"/>
        <v>6.1213756119170517</v>
      </c>
      <c r="D15" s="85">
        <v>269.64352000000002</v>
      </c>
      <c r="E15" s="84">
        <f t="shared" si="1"/>
        <v>5.0223750509202896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183</v>
      </c>
      <c r="B16" s="83">
        <v>322.95074599999998</v>
      </c>
      <c r="C16" s="86">
        <f t="shared" si="0"/>
        <v>5.7952361919462572</v>
      </c>
      <c r="D16" s="85">
        <v>307.57352700000001</v>
      </c>
      <c r="E16" s="84">
        <f t="shared" si="1"/>
        <v>5.7288586365003615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69</v>
      </c>
      <c r="B17" s="83">
        <v>266.067475</v>
      </c>
      <c r="C17" s="86">
        <f t="shared" si="0"/>
        <v>4.7744861398145089</v>
      </c>
      <c r="D17" s="85">
        <v>277.17744199999999</v>
      </c>
      <c r="E17" s="84">
        <f t="shared" si="1"/>
        <v>5.162701738127085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184</v>
      </c>
      <c r="B18" s="83">
        <v>261.86180100000001</v>
      </c>
      <c r="C18" s="86">
        <f t="shared" si="0"/>
        <v>4.6990168167731339</v>
      </c>
      <c r="D18" s="85">
        <v>256.99949800000002</v>
      </c>
      <c r="E18" s="84">
        <f t="shared" si="1"/>
        <v>4.7868677387620471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52</v>
      </c>
      <c r="B19" s="83">
        <v>250.57305199999999</v>
      </c>
      <c r="C19" s="86">
        <f t="shared" si="0"/>
        <v>4.4964442338734569</v>
      </c>
      <c r="D19" s="85">
        <v>272.92234400000001</v>
      </c>
      <c r="E19" s="84">
        <f t="shared" si="1"/>
        <v>5.0834463640894638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59</v>
      </c>
      <c r="B20" s="83">
        <v>166.47121300000001</v>
      </c>
      <c r="C20" s="86">
        <f t="shared" si="0"/>
        <v>2.9872666666476575</v>
      </c>
      <c r="D20" s="85">
        <v>173.64638400000001</v>
      </c>
      <c r="E20" s="84">
        <f t="shared" si="1"/>
        <v>3.2343342301870415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70</v>
      </c>
      <c r="B21" s="83">
        <v>151.82149699999999</v>
      </c>
      <c r="C21" s="86">
        <f t="shared" si="0"/>
        <v>2.724382727172459</v>
      </c>
      <c r="D21" s="85">
        <v>153.551222</v>
      </c>
      <c r="E21" s="84">
        <f t="shared" si="1"/>
        <v>2.860042126772127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81</v>
      </c>
      <c r="B22" s="83">
        <v>150.789266</v>
      </c>
      <c r="C22" s="86">
        <f t="shared" si="0"/>
        <v>2.7058597092703764</v>
      </c>
      <c r="D22" s="85">
        <v>123.814853</v>
      </c>
      <c r="E22" s="84">
        <f t="shared" si="1"/>
        <v>2.3061730860083824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61</v>
      </c>
      <c r="B23" s="83">
        <v>145.494225</v>
      </c>
      <c r="C23" s="86">
        <f t="shared" si="0"/>
        <v>2.6108420831428329</v>
      </c>
      <c r="D23" s="85">
        <v>146.76148499999999</v>
      </c>
      <c r="E23" s="84">
        <f t="shared" si="1"/>
        <v>2.73357661515475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82</v>
      </c>
      <c r="B24" s="83">
        <v>137.481056</v>
      </c>
      <c r="C24" s="86">
        <f t="shared" si="0"/>
        <v>2.4670486174947248</v>
      </c>
      <c r="D24" s="85">
        <v>117.515033</v>
      </c>
      <c r="E24" s="84">
        <f t="shared" si="1"/>
        <v>2.1888327590712153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185</v>
      </c>
      <c r="B25" s="83">
        <v>118.478696</v>
      </c>
      <c r="C25" s="86">
        <f t="shared" si="0"/>
        <v>2.1260580306378927</v>
      </c>
      <c r="D25" s="85">
        <v>18.984670000000001</v>
      </c>
      <c r="E25" s="84">
        <f t="shared" si="1"/>
        <v>0.35360810064323028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99</v>
      </c>
      <c r="B27" s="83">
        <f>B9-(SUM(B11:B25))</f>
        <v>1408.8311780000004</v>
      </c>
      <c r="C27" s="86">
        <f>IF(B$9&gt;0,B27/B$9*100,0)</f>
        <v>25.280974056297374</v>
      </c>
      <c r="D27" s="85">
        <f>D9-(SUM(D11:D25))</f>
        <v>1572.7141489999995</v>
      </c>
      <c r="E27" s="84">
        <f>IF(D$9&gt;0,D27/D$9*100,0)</f>
        <v>29.293343686386127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9" t="s">
        <v>186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8" t="s">
        <v>155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2019</v>
      </c>
      <c r="C36" s="6">
        <v>2018</v>
      </c>
      <c r="D36" s="6">
        <v>2017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100</v>
      </c>
      <c r="B37" s="103">
        <v>1682.1462429999999</v>
      </c>
      <c r="C37" s="103">
        <v>1768.255341</v>
      </c>
      <c r="D37" s="103">
        <v>1991.964453</v>
      </c>
      <c r="E37" s="28"/>
      <c r="F37" s="28"/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101</v>
      </c>
      <c r="B38" s="103">
        <v>1773.521506</v>
      </c>
      <c r="C38" s="103">
        <v>1764.7343020000001</v>
      </c>
      <c r="D38" s="103">
        <v>1895.5879090000001</v>
      </c>
      <c r="E38" s="12"/>
      <c r="F38" s="28"/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102</v>
      </c>
      <c r="B39" s="103">
        <v>2117.0256720000002</v>
      </c>
      <c r="C39" s="103">
        <v>1835.8551219999999</v>
      </c>
      <c r="D39" s="103">
        <v>2177.2472630000002</v>
      </c>
      <c r="E39" s="12"/>
      <c r="F39" s="28"/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103</v>
      </c>
      <c r="B40" s="103">
        <v>0</v>
      </c>
      <c r="C40" s="103">
        <v>1788.620486</v>
      </c>
      <c r="D40" s="103">
        <v>2175.4245169999999</v>
      </c>
      <c r="E40" s="12"/>
      <c r="F40" s="28"/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104</v>
      </c>
      <c r="B41" s="103">
        <v>0</v>
      </c>
      <c r="C41" s="103">
        <v>1712.0446910000001</v>
      </c>
      <c r="D41" s="103">
        <v>1654.6371859999999</v>
      </c>
      <c r="E41" s="12"/>
      <c r="F41" s="28"/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105</v>
      </c>
      <c r="B42" s="103">
        <v>0</v>
      </c>
      <c r="C42" s="103">
        <v>1793.1904959999999</v>
      </c>
      <c r="D42" s="103">
        <v>1707.9411520000001</v>
      </c>
      <c r="E42" s="20"/>
      <c r="F42" s="28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106</v>
      </c>
      <c r="B43" s="103">
        <v>0</v>
      </c>
      <c r="C43" s="103">
        <v>1837.126442</v>
      </c>
      <c r="D43" s="103">
        <v>1844.04168</v>
      </c>
      <c r="E43" s="20"/>
      <c r="F43" s="28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107</v>
      </c>
      <c r="B44" s="103">
        <v>0</v>
      </c>
      <c r="C44" s="103">
        <v>1911.141507</v>
      </c>
      <c r="D44" s="103">
        <v>1592.7177099999999</v>
      </c>
      <c r="E44" s="20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108</v>
      </c>
      <c r="B45" s="103">
        <v>0</v>
      </c>
      <c r="C45" s="103">
        <v>1669.1229330000001</v>
      </c>
      <c r="D45" s="103">
        <v>1632.184524</v>
      </c>
      <c r="E45" s="20"/>
      <c r="F45" s="28"/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109</v>
      </c>
      <c r="B46" s="103">
        <v>0</v>
      </c>
      <c r="C46" s="103">
        <v>1973.1770409999999</v>
      </c>
      <c r="D46" s="103">
        <v>1870.8495419999999</v>
      </c>
      <c r="E46" s="20"/>
      <c r="F46" s="28"/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110</v>
      </c>
      <c r="B47" s="103">
        <v>0</v>
      </c>
      <c r="C47" s="103">
        <v>1880.9386199999999</v>
      </c>
      <c r="D47" s="103">
        <v>1798.6734670000001</v>
      </c>
      <c r="E47" s="28"/>
      <c r="F47" s="28"/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111</v>
      </c>
      <c r="B48" s="103">
        <v>0</v>
      </c>
      <c r="C48" s="103">
        <v>1628.1481779999999</v>
      </c>
      <c r="D48" s="103">
        <v>1658.2605229999999</v>
      </c>
      <c r="E48" s="30"/>
      <c r="F48" s="30"/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87" t="s">
        <v>169</v>
      </c>
      <c r="B49" s="88"/>
      <c r="C49" s="88"/>
      <c r="D49" s="89"/>
    </row>
    <row r="50" spans="1:4" x14ac:dyDescent="0.2">
      <c r="A50" s="6"/>
      <c r="B50" s="6">
        <v>2019</v>
      </c>
      <c r="C50" s="6">
        <v>2018</v>
      </c>
      <c r="D50" s="6">
        <v>2017</v>
      </c>
    </row>
    <row r="51" spans="1:4" x14ac:dyDescent="0.2">
      <c r="A51" s="6" t="s">
        <v>100</v>
      </c>
      <c r="B51" s="31">
        <f>IF(B37=0,#N/A,B37)</f>
        <v>1682.1462429999999</v>
      </c>
      <c r="C51" s="31">
        <f t="shared" ref="C51:D51" si="2">IF(C37=0,#N/A,C37)</f>
        <v>1768.255341</v>
      </c>
      <c r="D51" s="31">
        <f t="shared" si="2"/>
        <v>1991.964453</v>
      </c>
    </row>
    <row r="52" spans="1:4" x14ac:dyDescent="0.2">
      <c r="A52" s="15" t="s">
        <v>101</v>
      </c>
      <c r="B52" s="31">
        <f t="shared" ref="B52:D62" si="3">IF(B38=0,#N/A,B38)</f>
        <v>1773.521506</v>
      </c>
      <c r="C52" s="31">
        <f t="shared" si="3"/>
        <v>1764.7343020000001</v>
      </c>
      <c r="D52" s="31">
        <f t="shared" si="3"/>
        <v>1895.5879090000001</v>
      </c>
    </row>
    <row r="53" spans="1:4" x14ac:dyDescent="0.2">
      <c r="A53" s="15" t="s">
        <v>102</v>
      </c>
      <c r="B53" s="31">
        <f t="shared" si="3"/>
        <v>2117.0256720000002</v>
      </c>
      <c r="C53" s="31">
        <f t="shared" si="3"/>
        <v>1835.8551219999999</v>
      </c>
      <c r="D53" s="31">
        <f t="shared" si="3"/>
        <v>2177.2472630000002</v>
      </c>
    </row>
    <row r="54" spans="1:4" x14ac:dyDescent="0.2">
      <c r="A54" s="6" t="s">
        <v>103</v>
      </c>
      <c r="B54" s="31" t="e">
        <f t="shared" si="3"/>
        <v>#N/A</v>
      </c>
      <c r="C54" s="31">
        <f t="shared" si="3"/>
        <v>1788.620486</v>
      </c>
      <c r="D54" s="31">
        <f t="shared" si="3"/>
        <v>2175.4245169999999</v>
      </c>
    </row>
    <row r="55" spans="1:4" x14ac:dyDescent="0.2">
      <c r="A55" s="15" t="s">
        <v>104</v>
      </c>
      <c r="B55" s="31" t="e">
        <f t="shared" si="3"/>
        <v>#N/A</v>
      </c>
      <c r="C55" s="31">
        <f t="shared" si="3"/>
        <v>1712.0446910000001</v>
      </c>
      <c r="D55" s="31">
        <f t="shared" si="3"/>
        <v>1654.6371859999999</v>
      </c>
    </row>
    <row r="56" spans="1:4" x14ac:dyDescent="0.2">
      <c r="A56" s="15" t="s">
        <v>105</v>
      </c>
      <c r="B56" s="31" t="e">
        <f t="shared" si="3"/>
        <v>#N/A</v>
      </c>
      <c r="C56" s="31">
        <f t="shared" si="3"/>
        <v>1793.1904959999999</v>
      </c>
      <c r="D56" s="31">
        <f t="shared" si="3"/>
        <v>1707.9411520000001</v>
      </c>
    </row>
    <row r="57" spans="1:4" x14ac:dyDescent="0.2">
      <c r="A57" s="6" t="s">
        <v>106</v>
      </c>
      <c r="B57" s="31" t="e">
        <f t="shared" si="3"/>
        <v>#N/A</v>
      </c>
      <c r="C57" s="31">
        <f t="shared" si="3"/>
        <v>1837.126442</v>
      </c>
      <c r="D57" s="31">
        <f t="shared" si="3"/>
        <v>1844.04168</v>
      </c>
    </row>
    <row r="58" spans="1:4" x14ac:dyDescent="0.2">
      <c r="A58" s="15" t="s">
        <v>107</v>
      </c>
      <c r="B58" s="31" t="e">
        <f t="shared" si="3"/>
        <v>#N/A</v>
      </c>
      <c r="C58" s="31">
        <f t="shared" si="3"/>
        <v>1911.141507</v>
      </c>
      <c r="D58" s="31">
        <f t="shared" si="3"/>
        <v>1592.7177099999999</v>
      </c>
    </row>
    <row r="59" spans="1:4" x14ac:dyDescent="0.2">
      <c r="A59" s="15" t="s">
        <v>108</v>
      </c>
      <c r="B59" s="31" t="e">
        <f t="shared" si="3"/>
        <v>#N/A</v>
      </c>
      <c r="C59" s="31">
        <f t="shared" si="3"/>
        <v>1669.1229330000001</v>
      </c>
      <c r="D59" s="31">
        <f t="shared" si="3"/>
        <v>1632.184524</v>
      </c>
    </row>
    <row r="60" spans="1:4" x14ac:dyDescent="0.2">
      <c r="A60" s="6" t="s">
        <v>109</v>
      </c>
      <c r="B60" s="31" t="e">
        <f t="shared" si="3"/>
        <v>#N/A</v>
      </c>
      <c r="C60" s="31">
        <f t="shared" si="3"/>
        <v>1973.1770409999999</v>
      </c>
      <c r="D60" s="31">
        <f t="shared" si="3"/>
        <v>1870.8495419999999</v>
      </c>
    </row>
    <row r="61" spans="1:4" x14ac:dyDescent="0.2">
      <c r="A61" s="15" t="s">
        <v>110</v>
      </c>
      <c r="B61" s="31" t="e">
        <f t="shared" si="3"/>
        <v>#N/A</v>
      </c>
      <c r="C61" s="31">
        <f t="shared" si="3"/>
        <v>1880.9386199999999</v>
      </c>
      <c r="D61" s="31">
        <f t="shared" si="3"/>
        <v>1798.6734670000001</v>
      </c>
    </row>
    <row r="62" spans="1:4" x14ac:dyDescent="0.2">
      <c r="A62" s="15" t="s">
        <v>111</v>
      </c>
      <c r="B62" s="31" t="e">
        <f t="shared" si="3"/>
        <v>#N/A</v>
      </c>
      <c r="C62" s="31">
        <f t="shared" si="3"/>
        <v>1628.1481779999999</v>
      </c>
      <c r="D62" s="31">
        <f t="shared" si="3"/>
        <v>1658.2605229999999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1/19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2019-09-11T05:42:42Z</cp:lastPrinted>
  <dcterms:created xsi:type="dcterms:W3CDTF">2012-03-28T07:56:08Z</dcterms:created>
  <dcterms:modified xsi:type="dcterms:W3CDTF">2019-09-11T05:45:50Z</dcterms:modified>
  <cp:category>LIS-Bericht</cp:category>
</cp:coreProperties>
</file>