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F10" i="10" l="1"/>
  <c r="F30" i="10"/>
  <c r="B12" i="10" l="1"/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5" i="10"/>
  <c r="G34" i="10"/>
  <c r="G33" i="10"/>
  <c r="G32" i="10"/>
  <c r="G29" i="10"/>
  <c r="G28" i="10"/>
  <c r="G27" i="10"/>
  <c r="G26" i="10"/>
  <c r="G37" i="10"/>
  <c r="G3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E12" i="10"/>
  <c r="E30" i="10" s="1"/>
  <c r="D12" i="10"/>
  <c r="D30" i="10" s="1"/>
  <c r="C12" i="10"/>
  <c r="C30" i="10" s="1"/>
  <c r="B30" i="10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0" i="10" l="1"/>
  <c r="G43" i="10"/>
  <c r="G12" i="10"/>
</calcChain>
</file>

<file path=xl/sharedStrings.xml><?xml version="1.0" encoding="utf-8"?>
<sst xmlns="http://schemas.openxmlformats.org/spreadsheetml/2006/main" count="222" uniqueCount="180">
  <si>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</si>
  <si>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</si>
  <si>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</si>
  <si>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</si>
  <si>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</si>
  <si>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</si>
  <si>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</si>
  <si>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</si>
  <si>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</si>
  <si>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</si>
  <si>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</si>
  <si>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</si>
  <si>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</si>
  <si>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</si>
  <si>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</si>
  <si>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</si>
  <si>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</si>
  <si>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</si>
  <si>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</si>
  <si>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</si>
  <si>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</si>
  <si>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</si>
  <si>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</si>
  <si>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</si>
  <si>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</si>
  <si>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</si>
  <si>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</si>
  <si>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</si>
  <si>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</si>
  <si>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</si>
  <si>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</si>
  <si>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</si>
  <si>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</si>
  <si>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</si>
  <si>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</si>
  <si>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</si>
  <si>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</si>
  <si>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</si>
  <si>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</si>
  <si>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</si>
  <si>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</si>
  <si>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</si>
  <si>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</si>
  <si>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</si>
  <si>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</si>
  <si>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</si>
  <si>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</si>
  <si>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</si>
  <si>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</si>
  <si>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</si>
  <si>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</si>
  <si>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</si>
  <si>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</si>
  <si>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</si>
  <si>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</si>
  <si>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</si>
  <si>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</si>
  <si>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</si>
  <si>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</si>
  <si>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</si>
  <si>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</si>
  <si>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</si>
  <si>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</si>
  <si>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</si>
  <si>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</si>
  <si>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</si>
  <si>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</si>
  <si>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</si>
  <si>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</si>
  <si>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</si>
  <si>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</si>
  <si>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</si>
  <si>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</si>
  <si>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</si>
  <si>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</si>
  <si>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</si>
  <si>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</si>
  <si>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</si>
  <si>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</si>
  <si>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</si>
  <si>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</si>
  <si>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</si>
  <si>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</si>
  <si>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</si>
  <si>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</si>
  <si>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</si>
  <si>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</si>
  <si>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</si>
  <si>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</si>
  <si>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</si>
  <si>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</si>
  <si>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</si>
  <si>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</si>
  <si>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</si>
  <si>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</si>
  <si>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</si>
  <si>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</si>
  <si>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</si>
  <si>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</si>
  <si>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</si>
  <si>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</si>
  <si>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</si>
  <si>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</si>
  <si>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</si>
  <si>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</si>
  <si>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</si>
  <si>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</si>
  <si>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</si>
  <si>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</si>
  <si>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</si>
  <si>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</si>
  <si>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</si>
  <si>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</si>
  <si>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</si>
  <si>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</si>
  <si>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</si>
  <si>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</si>
  <si>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</si>
  <si>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</si>
  <si>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</si>
  <si>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</si>
  <si>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</si>
  <si>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</si>
  <si>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</si>
  <si>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</si>
  <si>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</si>
  <si>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</si>
  <si>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</si>
  <si>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</si>
  <si>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</si>
  <si>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</si>
  <si>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</si>
  <si>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</si>
  <si>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</si>
  <si>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</si>
  <si>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</si>
  <si>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</si>
  <si>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</si>
  <si>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</si>
  <si>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</si>
  <si>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</si>
  <si>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</si>
  <si>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</si>
  <si>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</si>
  <si>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</si>
  <si>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</si>
  <si>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</si>
  <si>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</si>
  <si>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</si>
  <si>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</si>
  <si>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</si>
  <si>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</si>
  <si>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</si>
  <si>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</si>
  <si>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</si>
  <si>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</si>
  <si>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</si>
  <si>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</si>
  <si>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</si>
  <si>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3/13 SH</t>
  </si>
  <si>
    <t>3. Quartal 2013</t>
  </si>
  <si>
    <t xml:space="preserve">© Statistisches Amt für Hamburg und Schleswig-Holstein, Hamburg 2019 
Auszugsweise Vervielfältigung und Verbreitung mit Quellenangabe gestattet.        </t>
  </si>
  <si>
    <t>Januar - September</t>
  </si>
  <si>
    <r>
      <t>2013</t>
    </r>
    <r>
      <rPr>
        <vertAlign val="superscript"/>
        <sz val="9"/>
        <rFont val="Arial"/>
        <family val="2"/>
      </rPr>
      <t>a</t>
    </r>
  </si>
  <si>
    <r>
      <t>2012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</si>
  <si>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</si>
  <si>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r>
      <t>2012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</si>
  <si>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</si>
  <si>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2011 bis 2013 im Monatsvergleich</t>
  </si>
  <si>
    <t>Januar - September 2013</t>
  </si>
  <si>
    <t>China, Volksrepublik</t>
  </si>
  <si>
    <t>Verein.Staaten (USA)</t>
  </si>
  <si>
    <t>Frankreich</t>
  </si>
  <si>
    <t>Vereinigt.Königreich</t>
  </si>
  <si>
    <t xml:space="preserve">2. Einfuhr des Landes Schleswig-Holstein in 2011 bis 2013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</si>
  <si>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</si>
  <si>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Kroatien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</si>
  <si>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EU Mitglied seit 07/2013</t>
    </r>
  </si>
  <si>
    <t>Volksrepublik China + Hongkong</t>
  </si>
  <si>
    <r>
      <t>Herausgegeben am: 19. August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</si>
</sst>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Niederlande</c:v>
                </c:pt>
                <c:pt idx="4">
                  <c:v>Norwegen</c:v>
                </c:pt>
                <c:pt idx="5">
                  <c:v>Verein.Staaten (USA)</c:v>
                </c:pt>
                <c:pt idx="6">
                  <c:v>Frankreich</c:v>
                </c:pt>
                <c:pt idx="7">
                  <c:v>Vereinigt.Königreich</c:v>
                </c:pt>
                <c:pt idx="8">
                  <c:v>Polen</c:v>
                </c:pt>
                <c:pt idx="9">
                  <c:v>Italien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1908.135869</c:v>
                </c:pt>
                <c:pt idx="1">
                  <c:v>1668.3248329999999</c:v>
                </c:pt>
                <c:pt idx="2">
                  <c:v>1033.1933240000001</c:v>
                </c:pt>
                <c:pt idx="3">
                  <c:v>912.94886899999995</c:v>
                </c:pt>
                <c:pt idx="4">
                  <c:v>807.98020299999996</c:v>
                </c:pt>
                <c:pt idx="5">
                  <c:v>772.31705499999998</c:v>
                </c:pt>
                <c:pt idx="6">
                  <c:v>693.97551299999998</c:v>
                </c:pt>
                <c:pt idx="7">
                  <c:v>641.35130300000003</c:v>
                </c:pt>
                <c:pt idx="8">
                  <c:v>603.04889100000003</c:v>
                </c:pt>
                <c:pt idx="9">
                  <c:v>519.28683799999999</c:v>
                </c:pt>
                <c:pt idx="10">
                  <c:v>510.170838</c:v>
                </c:pt>
                <c:pt idx="11">
                  <c:v>421.89356700000002</c:v>
                </c:pt>
                <c:pt idx="12">
                  <c:v>282.17376899999999</c:v>
                </c:pt>
                <c:pt idx="13">
                  <c:v>258.096115</c:v>
                </c:pt>
                <c:pt idx="14">
                  <c:v>244.037487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Niederlande</c:v>
                </c:pt>
                <c:pt idx="4">
                  <c:v>Norwegen</c:v>
                </c:pt>
                <c:pt idx="5">
                  <c:v>Verein.Staaten (USA)</c:v>
                </c:pt>
                <c:pt idx="6">
                  <c:v>Frankreich</c:v>
                </c:pt>
                <c:pt idx="7">
                  <c:v>Vereinigt.Königreich</c:v>
                </c:pt>
                <c:pt idx="8">
                  <c:v>Polen</c:v>
                </c:pt>
                <c:pt idx="9">
                  <c:v>Italien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2045.68985</c:v>
                </c:pt>
                <c:pt idx="1">
                  <c:v>1893.0157449999999</c:v>
                </c:pt>
                <c:pt idx="2">
                  <c:v>1066.63744</c:v>
                </c:pt>
                <c:pt idx="3">
                  <c:v>994.31435799999997</c:v>
                </c:pt>
                <c:pt idx="4">
                  <c:v>526.11732400000005</c:v>
                </c:pt>
                <c:pt idx="5">
                  <c:v>737.44817799999998</c:v>
                </c:pt>
                <c:pt idx="6">
                  <c:v>715.07611599999996</c:v>
                </c:pt>
                <c:pt idx="7">
                  <c:v>914.828529</c:v>
                </c:pt>
                <c:pt idx="8">
                  <c:v>441.90042599999998</c:v>
                </c:pt>
                <c:pt idx="9">
                  <c:v>569.61682299999995</c:v>
                </c:pt>
                <c:pt idx="10">
                  <c:v>538.21888000000001</c:v>
                </c:pt>
                <c:pt idx="11">
                  <c:v>537.15956900000003</c:v>
                </c:pt>
                <c:pt idx="12">
                  <c:v>364.80705799999998</c:v>
                </c:pt>
                <c:pt idx="13">
                  <c:v>280.67584499999998</c:v>
                </c:pt>
                <c:pt idx="14">
                  <c:v>210.49607700000001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115904"/>
        <c:axId val="69117824"/>
      </c:barChart>
      <c:catAx>
        <c:axId val="691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17824"/>
        <c:crosses val="autoZero"/>
        <c:auto val="1"/>
        <c:lblAlgn val="ctr"/>
        <c:lblOffset val="100"/>
        <c:noMultiLvlLbl val="0"/>
      </c:catAx>
      <c:valAx>
        <c:axId val="691178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11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1686.372539</c:v>
                </c:pt>
                <c:pt idx="1">
                  <c:v>1589.9980929999999</c:v>
                </c:pt>
                <c:pt idx="2">
                  <c:v>1969.4411660000001</c:v>
                </c:pt>
                <c:pt idx="3">
                  <c:v>1487.2617789999999</c:v>
                </c:pt>
                <c:pt idx="4">
                  <c:v>1887.848473</c:v>
                </c:pt>
                <c:pt idx="5">
                  <c:v>1835.079178</c:v>
                </c:pt>
                <c:pt idx="6">
                  <c:v>1604.0709890000001</c:v>
                </c:pt>
                <c:pt idx="7">
                  <c:v>1658.1613279999999</c:v>
                </c:pt>
                <c:pt idx="8">
                  <c:v>1704.745848</c:v>
                </c:pt>
                <c:pt idx="9">
                  <c:v>1855.8917180000001</c:v>
                </c:pt>
                <c:pt idx="10">
                  <c:v>1526.569784</c:v>
                </c:pt>
                <c:pt idx="11">
                  <c:v>1370.5327139999999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1604.367011</c:v>
                </c:pt>
                <c:pt idx="1">
                  <c:v>1465.419752</c:v>
                </c:pt>
                <c:pt idx="2">
                  <c:v>1829.7722530000001</c:v>
                </c:pt>
                <c:pt idx="3">
                  <c:v>1687.062786</c:v>
                </c:pt>
                <c:pt idx="4">
                  <c:v>1706.591723</c:v>
                </c:pt>
                <c:pt idx="5">
                  <c:v>1821.3628679999999</c:v>
                </c:pt>
                <c:pt idx="6">
                  <c:v>1698.085122</c:v>
                </c:pt>
                <c:pt idx="7">
                  <c:v>1721.4583250000001</c:v>
                </c:pt>
                <c:pt idx="8">
                  <c:v>1676.0366759999999</c:v>
                </c:pt>
                <c:pt idx="9">
                  <c:v>1848.9809210000001</c:v>
                </c:pt>
                <c:pt idx="10">
                  <c:v>1882.135023</c:v>
                </c:pt>
                <c:pt idx="11">
                  <c:v>2018.974766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6208"/>
        <c:axId val="81489280"/>
      </c:lineChart>
      <c:catAx>
        <c:axId val="814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89280"/>
        <c:crosses val="autoZero"/>
        <c:auto val="1"/>
        <c:lblAlgn val="ctr"/>
        <c:lblOffset val="100"/>
        <c:noMultiLvlLbl val="0"/>
      </c:catAx>
      <c:valAx>
        <c:axId val="814892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81486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159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160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179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152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161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153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97</v>
      </c>
      <c r="C4" s="83" t="s">
        <v>98</v>
      </c>
      <c r="D4" s="83" t="s">
        <v>99</v>
      </c>
      <c r="E4" s="118" t="s">
        <v>162</v>
      </c>
      <c r="F4" s="119"/>
      <c r="G4" s="120"/>
    </row>
    <row r="5" spans="1:7" s="9" customFormat="1" ht="18" customHeight="1" x14ac:dyDescent="0.2">
      <c r="A5" s="124"/>
      <c r="B5" s="114" t="s">
        <v>163</v>
      </c>
      <c r="C5" s="115"/>
      <c r="D5" s="115"/>
      <c r="E5" s="34" t="s">
        <v>163</v>
      </c>
      <c r="F5" s="34" t="s">
        <v>164</v>
      </c>
      <c r="G5" s="121" t="s">
        <v>151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262.49311499999999</v>
      </c>
      <c r="C8" s="84">
        <v>249.85428300000001</v>
      </c>
      <c r="D8" s="84">
        <v>229.06848400000001</v>
      </c>
      <c r="E8" s="84">
        <v>2193.2141150000002</v>
      </c>
      <c r="F8" s="84">
        <v>2072.3024249999999</v>
      </c>
      <c r="G8" s="85">
        <f>IF(AND(F8&gt;0,E8&gt;0),(E8/F8%)-100,"x  ")</f>
        <v>5.8346546595389128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5.992756</v>
      </c>
      <c r="C10" s="84">
        <v>14.239644</v>
      </c>
      <c r="D10" s="84">
        <v>10.664125</v>
      </c>
      <c r="E10" s="84">
        <v>86.482269000000002</v>
      </c>
      <c r="F10" s="84">
        <v>84.654365999999996</v>
      </c>
      <c r="G10" s="85">
        <f>IF(AND(F10&gt;0,E10&gt;0),(E10/F10%)-100,"x  ")</f>
        <v>2.1592542551201745</v>
      </c>
    </row>
    <row r="11" spans="1:7" s="9" customFormat="1" ht="12" x14ac:dyDescent="0.2">
      <c r="A11" s="37" t="s">
        <v>25</v>
      </c>
      <c r="B11" s="84">
        <v>75.340536</v>
      </c>
      <c r="C11" s="84">
        <v>83.578464999999994</v>
      </c>
      <c r="D11" s="84">
        <v>76.444981999999996</v>
      </c>
      <c r="E11" s="84">
        <v>654.77305699999999</v>
      </c>
      <c r="F11" s="84">
        <v>647.33660399999997</v>
      </c>
      <c r="G11" s="85">
        <f>IF(AND(F11&gt;0,E11&gt;0),(E11/F11%)-100,"x  ")</f>
        <v>1.1487768425343177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5.1156540000000001</v>
      </c>
      <c r="C13" s="84">
        <v>4.7867860000000002</v>
      </c>
      <c r="D13" s="84">
        <v>6.6004670000000001</v>
      </c>
      <c r="E13" s="84">
        <v>43.215513999999999</v>
      </c>
      <c r="F13" s="84">
        <v>47.232534000000001</v>
      </c>
      <c r="G13" s="85">
        <f>IF(AND(F13&gt;0,E13&gt;0),(E13/F13%)-100,"x  ")</f>
        <v>-8.504773425876337</v>
      </c>
    </row>
    <row r="14" spans="1:7" s="9" customFormat="1" ht="12" x14ac:dyDescent="0.2">
      <c r="A14" s="38" t="s">
        <v>110</v>
      </c>
      <c r="B14" s="84">
        <v>37.972152999999999</v>
      </c>
      <c r="C14" s="84">
        <v>42.743952999999998</v>
      </c>
      <c r="D14" s="84">
        <v>41.331961999999997</v>
      </c>
      <c r="E14" s="84">
        <v>368.77239300000002</v>
      </c>
      <c r="F14" s="84">
        <v>394.10330599999998</v>
      </c>
      <c r="G14" s="85">
        <f>IF(AND(F14&gt;0,E14&gt;0),(E14/F14%)-100,"x  ")</f>
        <v>-6.427480463713735</v>
      </c>
    </row>
    <row r="15" spans="1:7" s="9" customFormat="1" ht="12" x14ac:dyDescent="0.2">
      <c r="A15" s="38" t="s">
        <v>135</v>
      </c>
      <c r="B15" s="84">
        <v>20.403497999999999</v>
      </c>
      <c r="C15" s="84">
        <v>25.333538999999998</v>
      </c>
      <c r="D15" s="84">
        <v>20.270710999999999</v>
      </c>
      <c r="E15" s="84">
        <v>162.27167</v>
      </c>
      <c r="F15" s="84">
        <v>132.745779</v>
      </c>
      <c r="G15" s="85">
        <f>IF(AND(F15&gt;0,E15&gt;0),(E15/F15%)-100,"x  ")</f>
        <v>22.242433034349062</v>
      </c>
    </row>
    <row r="16" spans="1:7" s="9" customFormat="1" ht="12" x14ac:dyDescent="0.2">
      <c r="A16" s="37" t="s">
        <v>26</v>
      </c>
      <c r="B16" s="84">
        <v>116.500201</v>
      </c>
      <c r="C16" s="84">
        <v>107.083249</v>
      </c>
      <c r="D16" s="84">
        <v>97.377627000000004</v>
      </c>
      <c r="E16" s="84">
        <v>999.99856699999998</v>
      </c>
      <c r="F16" s="84">
        <v>912.54683999999997</v>
      </c>
      <c r="G16" s="85">
        <f>IF(AND(F16&gt;0,E16&gt;0),(E16/F16%)-100,"x  ")</f>
        <v>9.5832589809855762</v>
      </c>
    </row>
    <row r="17" spans="1:7" s="9" customFormat="1" ht="12" x14ac:dyDescent="0.2">
      <c r="A17" s="40" t="s">
        <v>27</v>
      </c>
      <c r="B17" s="84">
        <v>64.659621999999999</v>
      </c>
      <c r="C17" s="84">
        <v>44.952925</v>
      </c>
      <c r="D17" s="84">
        <v>44.58175</v>
      </c>
      <c r="E17" s="84">
        <v>451.96022199999999</v>
      </c>
      <c r="F17" s="84">
        <v>427.76461499999999</v>
      </c>
      <c r="G17" s="85">
        <f>IF(AND(F17&gt;0,E17&gt;0),(E17/F17%)-100,"x  ")</f>
        <v>5.6562899668547857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1230.892902</v>
      </c>
      <c r="C19" s="84">
        <v>1264.107839</v>
      </c>
      <c r="D19" s="84">
        <v>1327.3754879999999</v>
      </c>
      <c r="E19" s="84">
        <v>11407.675451999999</v>
      </c>
      <c r="F19" s="84">
        <v>12737.507358999999</v>
      </c>
      <c r="G19" s="85">
        <f>IF(AND(F19&gt;0,E19&gt;0),(E19/F19%)-100,"x  ")</f>
        <v>-10.440283718936385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28.842652999999999</v>
      </c>
      <c r="C21" s="84">
        <v>93.746562999999995</v>
      </c>
      <c r="D21" s="84">
        <v>82.062106</v>
      </c>
      <c r="E21" s="84">
        <v>1061.7567260000001</v>
      </c>
      <c r="F21" s="84">
        <v>1387.7288779999999</v>
      </c>
      <c r="G21" s="85">
        <f>IF(AND(F21&gt;0,E21&gt;0),(E21/F21%)-100,"x  ")</f>
        <v>-23.489613653481953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2.5595E-2</v>
      </c>
      <c r="C23" s="84">
        <v>65.918996000000007</v>
      </c>
      <c r="D23" s="84">
        <v>59.832622999999998</v>
      </c>
      <c r="E23" s="84">
        <v>833.69264999999996</v>
      </c>
      <c r="F23" s="84">
        <v>1144.4674190000001</v>
      </c>
      <c r="G23" s="85">
        <f>IF(AND(F23&gt;0,E23&gt;0),(E23/F23%)-100,"x  ")</f>
        <v>-27.154531779641701</v>
      </c>
    </row>
    <row r="24" spans="1:7" s="9" customFormat="1" ht="12" x14ac:dyDescent="0.2">
      <c r="A24" s="40" t="s">
        <v>30</v>
      </c>
      <c r="B24" s="84">
        <v>143.23207099999999</v>
      </c>
      <c r="C24" s="84">
        <v>130.94528700000001</v>
      </c>
      <c r="D24" s="84">
        <v>128.99120400000001</v>
      </c>
      <c r="E24" s="84">
        <v>1239.931208</v>
      </c>
      <c r="F24" s="84">
        <v>1457.594124</v>
      </c>
      <c r="G24" s="85">
        <f>IF(AND(F24&gt;0,E24&gt;0),(E24/F24%)-100,"x  ")</f>
        <v>-14.933026445158745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51.876066999999999</v>
      </c>
      <c r="C26" s="84">
        <v>58.558923</v>
      </c>
      <c r="D26" s="84">
        <v>44.439177999999998</v>
      </c>
      <c r="E26" s="84">
        <v>422.00617</v>
      </c>
      <c r="F26" s="84">
        <v>382.39296400000001</v>
      </c>
      <c r="G26" s="85">
        <f>IF(AND(F26&gt;0,E26&gt;0),(E26/F26%)-100,"x  ")</f>
        <v>10.359292594096985</v>
      </c>
    </row>
    <row r="27" spans="1:7" s="9" customFormat="1" ht="12" x14ac:dyDescent="0.2">
      <c r="A27" s="39" t="s">
        <v>111</v>
      </c>
      <c r="B27" s="84">
        <v>9.7056649999999998</v>
      </c>
      <c r="C27" s="84">
        <v>7.8429419999999999</v>
      </c>
      <c r="D27" s="84">
        <v>6.4237960000000003</v>
      </c>
      <c r="E27" s="84">
        <v>92.066338000000002</v>
      </c>
      <c r="F27" s="84">
        <v>121.404814</v>
      </c>
      <c r="G27" s="85">
        <f>IF(AND(F27&gt;0,E27&gt;0),(E27/F27%)-100,"x  ")</f>
        <v>-24.165825911977436</v>
      </c>
    </row>
    <row r="28" spans="1:7" s="9" customFormat="1" ht="12" x14ac:dyDescent="0.2">
      <c r="A28" s="42" t="s">
        <v>33</v>
      </c>
      <c r="B28" s="84">
        <v>1058.818178</v>
      </c>
      <c r="C28" s="84">
        <v>1039.4159890000001</v>
      </c>
      <c r="D28" s="84">
        <v>1116.3221779999999</v>
      </c>
      <c r="E28" s="84">
        <v>9105.9875179999999</v>
      </c>
      <c r="F28" s="84">
        <v>9892.1843570000001</v>
      </c>
      <c r="G28" s="85">
        <f>IF(AND(F28&gt;0,E28&gt;0),(E28/F28%)-100,"x  ")</f>
        <v>-7.9476565602385421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192.558369</v>
      </c>
      <c r="C30" s="84">
        <v>193.02690000000001</v>
      </c>
      <c r="D30" s="84">
        <v>184.04266899999999</v>
      </c>
      <c r="E30" s="84">
        <v>1759.2439790000001</v>
      </c>
      <c r="F30" s="84">
        <v>1805.238036</v>
      </c>
      <c r="G30" s="85">
        <f>IF(AND(F30&gt;0,E30&gt;0),(E30/F30%)-100,"x  ")</f>
        <v>-2.5478112073193699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63.368636000000002</v>
      </c>
      <c r="C32" s="84">
        <v>78.176423</v>
      </c>
      <c r="D32" s="84">
        <v>70.225915999999998</v>
      </c>
      <c r="E32" s="84">
        <v>658.53012100000001</v>
      </c>
      <c r="F32" s="84">
        <v>588.26848700000005</v>
      </c>
      <c r="G32" s="85">
        <f>IF(AND(F32&gt;0,E32&gt;0),(E32/F32%)-100,"x  ")</f>
        <v>11.943803816232631</v>
      </c>
    </row>
    <row r="33" spans="1:7" s="9" customFormat="1" ht="12" x14ac:dyDescent="0.2">
      <c r="A33" s="45" t="s">
        <v>35</v>
      </c>
      <c r="B33" s="84">
        <v>29.636900000000001</v>
      </c>
      <c r="C33" s="84">
        <v>30.16151</v>
      </c>
      <c r="D33" s="84">
        <v>27.172729</v>
      </c>
      <c r="E33" s="84">
        <v>250.09195700000001</v>
      </c>
      <c r="F33" s="84">
        <v>244.315552</v>
      </c>
      <c r="G33" s="85">
        <f>IF(AND(F33&gt;0,E33&gt;0),(E33/F33%)-100,"x  ")</f>
        <v>2.3643214493361455</v>
      </c>
    </row>
    <row r="34" spans="1:7" s="9" customFormat="1" ht="12" x14ac:dyDescent="0.2">
      <c r="A34" s="43" t="s">
        <v>36</v>
      </c>
      <c r="B34" s="84">
        <v>866.25980900000002</v>
      </c>
      <c r="C34" s="84">
        <v>846.38908900000001</v>
      </c>
      <c r="D34" s="84">
        <v>932.27950899999996</v>
      </c>
      <c r="E34" s="84">
        <v>7346.7435390000001</v>
      </c>
      <c r="F34" s="84">
        <v>8086.9463210000004</v>
      </c>
      <c r="G34" s="85">
        <f>IF(AND(F34&gt;0,E34&gt;0),(E34/F34%)-100,"x  ")</f>
        <v>-9.1530566992618532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45.699223000000003</v>
      </c>
      <c r="C36" s="84">
        <v>46.048288999999997</v>
      </c>
      <c r="D36" s="84">
        <v>46.114096000000004</v>
      </c>
      <c r="E36" s="84">
        <v>347.71938699999998</v>
      </c>
      <c r="F36" s="84">
        <v>384.51510300000001</v>
      </c>
      <c r="G36" s="85">
        <f t="shared" ref="G36:G47" si="0">IF(AND(F36&gt;0,E36&gt;0),(E36/F36%)-100,"x  ")</f>
        <v>-9.5693812058144374</v>
      </c>
    </row>
    <row r="37" spans="1:7" s="9" customFormat="1" ht="12" x14ac:dyDescent="0.2">
      <c r="A37" s="45" t="s">
        <v>37</v>
      </c>
      <c r="B37" s="84">
        <v>9.8291979999999999</v>
      </c>
      <c r="C37" s="84">
        <v>9.7552479999999999</v>
      </c>
      <c r="D37" s="84">
        <v>11.956436999999999</v>
      </c>
      <c r="E37" s="84">
        <v>88.711309</v>
      </c>
      <c r="F37" s="84">
        <v>93.375916000000004</v>
      </c>
      <c r="G37" s="85">
        <f t="shared" si="0"/>
        <v>-4.9955140466841641</v>
      </c>
    </row>
    <row r="38" spans="1:7" s="9" customFormat="1" ht="12" x14ac:dyDescent="0.2">
      <c r="A38" s="45" t="s">
        <v>38</v>
      </c>
      <c r="B38" s="84">
        <v>72.747415000000004</v>
      </c>
      <c r="C38" s="84">
        <v>62.575969000000001</v>
      </c>
      <c r="D38" s="84">
        <v>73.395150000000001</v>
      </c>
      <c r="E38" s="84">
        <v>490.21175099999999</v>
      </c>
      <c r="F38" s="84">
        <v>412.860523</v>
      </c>
      <c r="G38" s="85">
        <f t="shared" si="0"/>
        <v>18.735438166365938</v>
      </c>
    </row>
    <row r="39" spans="1:7" s="9" customFormat="1" ht="12" x14ac:dyDescent="0.2">
      <c r="A39" s="45" t="s">
        <v>39</v>
      </c>
      <c r="B39" s="84">
        <v>39.795586999999998</v>
      </c>
      <c r="C39" s="84">
        <v>37.255485</v>
      </c>
      <c r="D39" s="84">
        <v>37.643270999999999</v>
      </c>
      <c r="E39" s="84">
        <v>338.95137599999998</v>
      </c>
      <c r="F39" s="84">
        <v>340.98265099999998</v>
      </c>
      <c r="G39" s="85">
        <f t="shared" si="0"/>
        <v>-0.59571212612807756</v>
      </c>
    </row>
    <row r="40" spans="1:7" s="9" customFormat="1" ht="12" x14ac:dyDescent="0.2">
      <c r="A40" s="45" t="s">
        <v>40</v>
      </c>
      <c r="B40" s="84">
        <v>104.575429</v>
      </c>
      <c r="C40" s="84">
        <v>62.866095000000001</v>
      </c>
      <c r="D40" s="84">
        <v>84.339557999999997</v>
      </c>
      <c r="E40" s="84">
        <v>848.72451899999999</v>
      </c>
      <c r="F40" s="84">
        <v>1239.182834</v>
      </c>
      <c r="G40" s="85">
        <f t="shared" si="0"/>
        <v>-31.50933859692249</v>
      </c>
    </row>
    <row r="41" spans="1:7" s="9" customFormat="1" ht="12" x14ac:dyDescent="0.2">
      <c r="A41" s="45" t="s">
        <v>115</v>
      </c>
      <c r="B41" s="84">
        <v>175.256561</v>
      </c>
      <c r="C41" s="84">
        <v>184.36932300000001</v>
      </c>
      <c r="D41" s="84">
        <v>208.35551100000001</v>
      </c>
      <c r="E41" s="84">
        <v>1570.032463</v>
      </c>
      <c r="F41" s="84">
        <v>1763.4524690000001</v>
      </c>
      <c r="G41" s="85">
        <f t="shared" si="0"/>
        <v>-10.968257404163694</v>
      </c>
    </row>
    <row r="42" spans="1:7" s="9" customFormat="1" ht="12" x14ac:dyDescent="0.2">
      <c r="A42" s="45" t="s">
        <v>116</v>
      </c>
      <c r="B42" s="84">
        <v>14.797238999999999</v>
      </c>
      <c r="C42" s="84">
        <v>15.515537</v>
      </c>
      <c r="D42" s="84">
        <v>18.193038999999999</v>
      </c>
      <c r="E42" s="84">
        <v>140.79835399999999</v>
      </c>
      <c r="F42" s="84">
        <v>135.339786</v>
      </c>
      <c r="G42" s="85">
        <f t="shared" si="0"/>
        <v>4.0332323268192454</v>
      </c>
    </row>
    <row r="43" spans="1:7" s="9" customFormat="1" ht="12" x14ac:dyDescent="0.2">
      <c r="A43" s="45" t="s">
        <v>117</v>
      </c>
      <c r="B43" s="84">
        <v>36.030306000000003</v>
      </c>
      <c r="C43" s="84">
        <v>39.142696999999998</v>
      </c>
      <c r="D43" s="84">
        <v>41.994987000000002</v>
      </c>
      <c r="E43" s="84">
        <v>363.16942499999999</v>
      </c>
      <c r="F43" s="84">
        <v>350.530553</v>
      </c>
      <c r="G43" s="85">
        <f t="shared" si="0"/>
        <v>3.6056406187223331</v>
      </c>
    </row>
    <row r="44" spans="1:7" s="9" customFormat="1" ht="12" x14ac:dyDescent="0.2">
      <c r="A44" s="45" t="s">
        <v>114</v>
      </c>
      <c r="B44" s="84">
        <v>21.548656000000001</v>
      </c>
      <c r="C44" s="84">
        <v>22.720016000000001</v>
      </c>
      <c r="D44" s="84">
        <v>28.316561</v>
      </c>
      <c r="E44" s="84">
        <v>189.867041</v>
      </c>
      <c r="F44" s="84">
        <v>166.10426799999999</v>
      </c>
      <c r="G44" s="85">
        <f t="shared" si="0"/>
        <v>14.305937641530079</v>
      </c>
    </row>
    <row r="45" spans="1:7" s="9" customFormat="1" ht="12" x14ac:dyDescent="0.2">
      <c r="A45" s="45" t="s">
        <v>41</v>
      </c>
      <c r="B45" s="84">
        <v>36.004632999999998</v>
      </c>
      <c r="C45" s="84">
        <v>31.870742</v>
      </c>
      <c r="D45" s="84">
        <v>35.520876999999999</v>
      </c>
      <c r="E45" s="84">
        <v>335.80539900000002</v>
      </c>
      <c r="F45" s="84">
        <v>325.76664199999999</v>
      </c>
      <c r="G45" s="85">
        <f t="shared" si="0"/>
        <v>3.0815791753165485</v>
      </c>
    </row>
    <row r="46" spans="1:7" s="9" customFormat="1" ht="12" x14ac:dyDescent="0.2">
      <c r="A46" s="45" t="s">
        <v>131</v>
      </c>
      <c r="B46" s="84">
        <v>5.9774719999999997</v>
      </c>
      <c r="C46" s="84">
        <v>4.8017960000000004</v>
      </c>
      <c r="D46" s="84">
        <v>4.9921420000000003</v>
      </c>
      <c r="E46" s="84">
        <v>52.424339000000003</v>
      </c>
      <c r="F46" s="84">
        <v>59.705564000000003</v>
      </c>
      <c r="G46" s="85">
        <f t="shared" si="0"/>
        <v>-12.195220197568176</v>
      </c>
    </row>
    <row r="47" spans="1:7" s="9" customFormat="1" ht="24" x14ac:dyDescent="0.2">
      <c r="A47" s="68" t="s">
        <v>132</v>
      </c>
      <c r="B47" s="84">
        <v>16.852205000000001</v>
      </c>
      <c r="C47" s="84">
        <v>19.712478000000001</v>
      </c>
      <c r="D47" s="84">
        <v>18.639541000000001</v>
      </c>
      <c r="E47" s="84">
        <v>160.306274</v>
      </c>
      <c r="F47" s="84">
        <v>156.437522</v>
      </c>
      <c r="G47" s="85">
        <f t="shared" si="0"/>
        <v>2.47303329184669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158</v>
      </c>
      <c r="B49" s="84">
        <v>68.162142000000003</v>
      </c>
      <c r="C49" s="84">
        <v>70.486750999999998</v>
      </c>
      <c r="D49" s="84">
        <v>68.514542000000006</v>
      </c>
      <c r="E49" s="84">
        <v>634.31660499999998</v>
      </c>
      <c r="F49" s="84">
        <v>613.16960900000004</v>
      </c>
      <c r="G49" s="85">
        <f>IF(AND(F49&gt;0,E49&gt;0),(E49/F49%)-100,"x  ")</f>
        <v>3.4488004117633864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1561.5481589999999</v>
      </c>
      <c r="C51" s="87">
        <v>1584.448873</v>
      </c>
      <c r="D51" s="87">
        <v>1624.9585139999999</v>
      </c>
      <c r="E51" s="87">
        <v>14235.206172</v>
      </c>
      <c r="F51" s="87">
        <v>15422.979393</v>
      </c>
      <c r="G51" s="88">
        <f>IF(AND(F51&gt;0,E51&gt;0),(E51/F51%)-100,"x  ")</f>
        <v>-7.7013214550431996</v>
      </c>
    </row>
    <row r="52" spans="1:7" ht="7.5" customHeight="1" x14ac:dyDescent="0.2"/>
    <row r="53" spans="1:7" x14ac:dyDescent="0.2">
      <c r="A53" s="33" t="s">
        <v>150</v>
      </c>
    </row>
    <row r="54" spans="1:7" x14ac:dyDescent="0.2">
      <c r="A54" s="81" t="s">
        <v>175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154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155</v>
      </c>
      <c r="B4" s="89" t="s">
        <v>97</v>
      </c>
      <c r="C4" s="89" t="s">
        <v>98</v>
      </c>
      <c r="D4" s="89" t="s">
        <v>99</v>
      </c>
      <c r="E4" s="130" t="s">
        <v>162</v>
      </c>
      <c r="F4" s="130"/>
      <c r="G4" s="131"/>
    </row>
    <row r="5" spans="1:7" ht="24" customHeight="1" x14ac:dyDescent="0.2">
      <c r="A5" s="129"/>
      <c r="B5" s="128" t="s">
        <v>165</v>
      </c>
      <c r="C5" s="128"/>
      <c r="D5" s="128"/>
      <c r="E5" s="80" t="s">
        <v>165</v>
      </c>
      <c r="F5" s="80" t="s">
        <v>166</v>
      </c>
      <c r="G5" s="132" t="s">
        <v>149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1092.4657749999999</v>
      </c>
      <c r="C8" s="84">
        <v>1110.0733620000001</v>
      </c>
      <c r="D8" s="84">
        <v>1139.5387109999999</v>
      </c>
      <c r="E8" s="84">
        <v>10152.341327</v>
      </c>
      <c r="F8" s="84">
        <v>10850.549551</v>
      </c>
      <c r="G8" s="85">
        <f>IF(AND(F8&gt;0,E8&gt;0),(E8/F8%)-100,"x  ")</f>
        <v>-6.4347729183509585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1025.7448509999999</v>
      </c>
      <c r="C10" s="84">
        <v>976.05846799999995</v>
      </c>
      <c r="D10" s="84">
        <v>1025.114855</v>
      </c>
      <c r="E10" s="84">
        <v>8755.0968360000006</v>
      </c>
      <c r="F10" s="84">
        <f>SUM(F12,F30)</f>
        <v>9426.9506560000009</v>
      </c>
      <c r="G10" s="85">
        <f>IF(AND(F10&gt;0,E10&gt;0),(E10/F10%)-100,"x  ")</f>
        <v>-7.1269474564649755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SUM(B14:B29)</f>
        <v>475.81055000000003</v>
      </c>
      <c r="C12" s="99">
        <f>SUM(C14:C29)</f>
        <v>414.667554</v>
      </c>
      <c r="D12" s="99">
        <f>SUM(D14:D29)</f>
        <v>448.66948500000001</v>
      </c>
      <c r="E12" s="99">
        <f>SUM(E14:E29)</f>
        <v>3919.3360029999999</v>
      </c>
      <c r="F12" s="99">
        <f>SUM(F14:F29)</f>
        <v>4328.8856270000006</v>
      </c>
      <c r="G12" s="100">
        <f>IF(AND(F12&gt;0,E12&gt;0),(E12/F12%)-100,"x  ")</f>
        <v>-9.4608557326063192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92.126613000000006</v>
      </c>
      <c r="C14" s="84">
        <v>61.493693999999998</v>
      </c>
      <c r="D14" s="84">
        <v>77.136430000000004</v>
      </c>
      <c r="E14" s="84">
        <v>693.97551299999998</v>
      </c>
      <c r="F14" s="84">
        <v>715.07611599999996</v>
      </c>
      <c r="G14" s="85">
        <f t="shared" ref="G14:G30" si="0">IF(AND(F14&gt;0,E14&gt;0),(E14/F14%)-100,"x  ")</f>
        <v>-2.9508191544744449</v>
      </c>
    </row>
    <row r="15" spans="1:7" ht="12.75" customHeight="1" x14ac:dyDescent="0.2">
      <c r="A15" s="53" t="s">
        <v>45</v>
      </c>
      <c r="B15" s="84">
        <v>44.277493</v>
      </c>
      <c r="C15" s="84">
        <v>42.911738</v>
      </c>
      <c r="D15" s="84">
        <v>59.527399000000003</v>
      </c>
      <c r="E15" s="84">
        <v>421.89356700000002</v>
      </c>
      <c r="F15" s="84">
        <v>537.15956900000003</v>
      </c>
      <c r="G15" s="85">
        <f t="shared" si="0"/>
        <v>-21.458428491664833</v>
      </c>
    </row>
    <row r="16" spans="1:7" ht="12.75" customHeight="1" x14ac:dyDescent="0.2">
      <c r="A16" s="53" t="s">
        <v>46</v>
      </c>
      <c r="B16" s="84">
        <v>3.3494570000000001</v>
      </c>
      <c r="C16" s="84">
        <v>2.5329449999999998</v>
      </c>
      <c r="D16" s="84">
        <v>2.838568</v>
      </c>
      <c r="E16" s="84">
        <v>26.238994999999999</v>
      </c>
      <c r="F16" s="84">
        <v>32.457407000000003</v>
      </c>
      <c r="G16" s="85">
        <f t="shared" si="0"/>
        <v>-19.158683871450378</v>
      </c>
    </row>
    <row r="17" spans="1:7" ht="12.75" customHeight="1" x14ac:dyDescent="0.2">
      <c r="A17" s="53" t="s">
        <v>47</v>
      </c>
      <c r="B17" s="84">
        <v>125.668414</v>
      </c>
      <c r="C17" s="84">
        <v>105.754856</v>
      </c>
      <c r="D17" s="84">
        <v>87.682488000000006</v>
      </c>
      <c r="E17" s="84">
        <v>912.94886899999995</v>
      </c>
      <c r="F17" s="84">
        <v>994.31435799999997</v>
      </c>
      <c r="G17" s="85">
        <f t="shared" si="0"/>
        <v>-8.1830749345369469</v>
      </c>
    </row>
    <row r="18" spans="1:7" ht="12.75" customHeight="1" x14ac:dyDescent="0.2">
      <c r="A18" s="53" t="s">
        <v>48</v>
      </c>
      <c r="B18" s="84">
        <v>61.053919999999998</v>
      </c>
      <c r="C18" s="84">
        <v>53.381599999999999</v>
      </c>
      <c r="D18" s="84">
        <v>59.465294999999998</v>
      </c>
      <c r="E18" s="84">
        <v>519.28683799999999</v>
      </c>
      <c r="F18" s="84">
        <v>569.61682299999995</v>
      </c>
      <c r="G18" s="85">
        <f t="shared" si="0"/>
        <v>-8.8357616853601968</v>
      </c>
    </row>
    <row r="19" spans="1:7" ht="12.75" customHeight="1" x14ac:dyDescent="0.2">
      <c r="A19" s="53" t="s">
        <v>49</v>
      </c>
      <c r="B19" s="84">
        <v>5.264437</v>
      </c>
      <c r="C19" s="84">
        <v>5.1730479999999996</v>
      </c>
      <c r="D19" s="84">
        <v>6.3084809999999996</v>
      </c>
      <c r="E19" s="84">
        <v>51.445579000000002</v>
      </c>
      <c r="F19" s="84">
        <v>75.928608999999994</v>
      </c>
      <c r="G19" s="85">
        <f t="shared" si="0"/>
        <v>-32.244802482816453</v>
      </c>
    </row>
    <row r="20" spans="1:7" ht="12.75" customHeight="1" x14ac:dyDescent="0.2">
      <c r="A20" s="53" t="s">
        <v>50</v>
      </c>
      <c r="B20" s="84">
        <v>12.801962</v>
      </c>
      <c r="C20" s="84">
        <v>10.579743000000001</v>
      </c>
      <c r="D20" s="84">
        <v>10.031024</v>
      </c>
      <c r="E20" s="84">
        <v>103.147335</v>
      </c>
      <c r="F20" s="84">
        <v>93.403874999999999</v>
      </c>
      <c r="G20" s="85">
        <f t="shared" si="0"/>
        <v>10.431537235473357</v>
      </c>
    </row>
    <row r="21" spans="1:7" ht="12.75" customHeight="1" x14ac:dyDescent="0.2">
      <c r="A21" s="53" t="s">
        <v>51</v>
      </c>
      <c r="B21" s="84">
        <v>2.8090579999999998</v>
      </c>
      <c r="C21" s="84">
        <v>2.5868250000000002</v>
      </c>
      <c r="D21" s="84">
        <v>2.4720520000000001</v>
      </c>
      <c r="E21" s="84">
        <v>26.200614999999999</v>
      </c>
      <c r="F21" s="84">
        <v>15.356965000000001</v>
      </c>
      <c r="G21" s="85">
        <f t="shared" si="0"/>
        <v>70.610631723130183</v>
      </c>
    </row>
    <row r="22" spans="1:7" ht="12.75" customHeight="1" x14ac:dyDescent="0.2">
      <c r="A22" s="53" t="s">
        <v>52</v>
      </c>
      <c r="B22" s="84">
        <v>37.920841000000003</v>
      </c>
      <c r="C22" s="84">
        <v>34.173375</v>
      </c>
      <c r="D22" s="84">
        <v>48.114424</v>
      </c>
      <c r="E22" s="84">
        <v>282.17376899999999</v>
      </c>
      <c r="F22" s="84">
        <v>364.80705799999998</v>
      </c>
      <c r="G22" s="85">
        <f t="shared" si="0"/>
        <v>-22.651230887095394</v>
      </c>
    </row>
    <row r="23" spans="1:7" ht="12.75" customHeight="1" x14ac:dyDescent="0.2">
      <c r="A23" s="53" t="s">
        <v>53</v>
      </c>
      <c r="B23" s="84">
        <v>47.195850999999998</v>
      </c>
      <c r="C23" s="84">
        <v>51.445444999999999</v>
      </c>
      <c r="D23" s="84">
        <v>50.874847000000003</v>
      </c>
      <c r="E23" s="84">
        <v>510.170838</v>
      </c>
      <c r="F23" s="84">
        <v>538.21888000000001</v>
      </c>
      <c r="G23" s="85">
        <f t="shared" si="0"/>
        <v>-5.2112705522333158</v>
      </c>
    </row>
    <row r="24" spans="1:7" ht="12.75" customHeight="1" x14ac:dyDescent="0.2">
      <c r="A24" s="53" t="s">
        <v>54</v>
      </c>
      <c r="B24" s="84">
        <v>31.021574999999999</v>
      </c>
      <c r="C24" s="84">
        <v>32.013838</v>
      </c>
      <c r="D24" s="84">
        <v>31.591258</v>
      </c>
      <c r="E24" s="84">
        <v>258.096115</v>
      </c>
      <c r="F24" s="84">
        <v>280.67584499999998</v>
      </c>
      <c r="G24" s="85">
        <f t="shared" si="0"/>
        <v>-8.0447713624946857</v>
      </c>
    </row>
    <row r="25" spans="1:7" ht="12.75" customHeight="1" x14ac:dyDescent="0.2">
      <c r="A25" s="53" t="s">
        <v>64</v>
      </c>
      <c r="B25" s="84">
        <v>3.1643560000000002</v>
      </c>
      <c r="C25" s="84">
        <v>2.3857889999999999</v>
      </c>
      <c r="D25" s="84">
        <v>2.6816049999999998</v>
      </c>
      <c r="E25" s="84">
        <v>23.527725</v>
      </c>
      <c r="F25" s="84">
        <v>24.172647000000001</v>
      </c>
      <c r="G25" s="85">
        <f t="shared" si="0"/>
        <v>-2.6679825341428369</v>
      </c>
    </row>
    <row r="26" spans="1:7" ht="12.75" customHeight="1" x14ac:dyDescent="0.2">
      <c r="A26" s="53" t="s">
        <v>57</v>
      </c>
      <c r="B26" s="84">
        <v>1.2957669999999999</v>
      </c>
      <c r="C26" s="84">
        <v>1.247873</v>
      </c>
      <c r="D26" s="84">
        <v>1.9468799999999999</v>
      </c>
      <c r="E26" s="84">
        <v>12.401603</v>
      </c>
      <c r="F26" s="84">
        <v>10.633235000000001</v>
      </c>
      <c r="G26" s="85">
        <f t="shared" si="0"/>
        <v>16.630573856403998</v>
      </c>
    </row>
    <row r="27" spans="1:7" ht="12.75" customHeight="1" x14ac:dyDescent="0.2">
      <c r="A27" s="53" t="s">
        <v>58</v>
      </c>
      <c r="B27" s="84">
        <v>7.5193859999999999</v>
      </c>
      <c r="C27" s="84">
        <v>8.9087370000000004</v>
      </c>
      <c r="D27" s="84">
        <v>7.7453419999999999</v>
      </c>
      <c r="E27" s="84">
        <v>75.842712000000006</v>
      </c>
      <c r="F27" s="84">
        <v>71.928580999999994</v>
      </c>
      <c r="G27" s="85">
        <f t="shared" si="0"/>
        <v>5.4416908349686679</v>
      </c>
    </row>
    <row r="28" spans="1:7" ht="12.75" customHeight="1" x14ac:dyDescent="0.2">
      <c r="A28" s="53" t="s">
        <v>55</v>
      </c>
      <c r="B28" s="84">
        <v>5.0132999999999997E-2</v>
      </c>
      <c r="C28" s="84">
        <v>4.6091E-2</v>
      </c>
      <c r="D28" s="84">
        <v>0.118268</v>
      </c>
      <c r="E28" s="84">
        <v>0.57739700000000005</v>
      </c>
      <c r="F28" s="84">
        <v>1.0449200000000001</v>
      </c>
      <c r="G28" s="85">
        <f t="shared" si="0"/>
        <v>-44.74246832293381</v>
      </c>
    </row>
    <row r="29" spans="1:7" ht="12.75" customHeight="1" x14ac:dyDescent="0.2">
      <c r="A29" s="53" t="s">
        <v>56</v>
      </c>
      <c r="B29" s="84">
        <v>0.29128700000000002</v>
      </c>
      <c r="C29" s="84">
        <v>3.1956999999999999E-2</v>
      </c>
      <c r="D29" s="84">
        <v>0.13512399999999999</v>
      </c>
      <c r="E29" s="84">
        <v>1.408533</v>
      </c>
      <c r="F29" s="84">
        <v>4.0907390000000001</v>
      </c>
      <c r="G29" s="85">
        <f t="shared" si="0"/>
        <v>-65.567761717381629</v>
      </c>
    </row>
    <row r="30" spans="1:7" ht="12.75" customHeight="1" x14ac:dyDescent="0.2">
      <c r="A30" s="54" t="s">
        <v>59</v>
      </c>
      <c r="B30" s="99">
        <f>B10-B12</f>
        <v>549.93430099999989</v>
      </c>
      <c r="C30" s="99">
        <f>C10-C12</f>
        <v>561.39091399999995</v>
      </c>
      <c r="D30" s="99">
        <f>D10-D12</f>
        <v>576.44537000000003</v>
      </c>
      <c r="E30" s="99">
        <f>E10-E12</f>
        <v>4835.7608330000003</v>
      </c>
      <c r="F30" s="99">
        <f>SUM(F32:F42)</f>
        <v>5098.0650289999994</v>
      </c>
      <c r="G30" s="100">
        <f t="shared" si="0"/>
        <v>-5.145171638806076</v>
      </c>
    </row>
    <row r="31" spans="1:7" ht="12.75" customHeight="1" x14ac:dyDescent="0.2">
      <c r="A31" s="52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53" t="s">
        <v>60</v>
      </c>
      <c r="B32" s="84">
        <v>63.017772000000001</v>
      </c>
      <c r="C32" s="84">
        <v>61.554068999999998</v>
      </c>
      <c r="D32" s="84">
        <v>57.468397000000003</v>
      </c>
      <c r="E32" s="84">
        <v>641.35130300000003</v>
      </c>
      <c r="F32" s="84">
        <v>914.828529</v>
      </c>
      <c r="G32" s="85">
        <f t="shared" ref="G32:G43" si="1">IF(AND(F32&gt;0,E32&gt;0),(E32/F32%)-100,"x  ")</f>
        <v>-29.893823523293293</v>
      </c>
    </row>
    <row r="33" spans="1:7" ht="12.75" customHeight="1" x14ac:dyDescent="0.2">
      <c r="A33" s="53" t="s">
        <v>61</v>
      </c>
      <c r="B33" s="84">
        <v>223.34657000000001</v>
      </c>
      <c r="C33" s="84">
        <v>247.46664100000001</v>
      </c>
      <c r="D33" s="84">
        <v>271.09943700000002</v>
      </c>
      <c r="E33" s="84">
        <v>1908.135869</v>
      </c>
      <c r="F33" s="84">
        <v>2045.68985</v>
      </c>
      <c r="G33" s="85">
        <f t="shared" si="1"/>
        <v>-6.7240877692187837</v>
      </c>
    </row>
    <row r="34" spans="1:7" ht="12.75" customHeight="1" x14ac:dyDescent="0.2">
      <c r="A34" s="53" t="s">
        <v>62</v>
      </c>
      <c r="B34" s="84">
        <v>62.920797</v>
      </c>
      <c r="C34" s="84">
        <v>82.482411999999997</v>
      </c>
      <c r="D34" s="84">
        <v>82.785574999999994</v>
      </c>
      <c r="E34" s="84">
        <v>603.04889100000003</v>
      </c>
      <c r="F34" s="84">
        <v>441.90042599999998</v>
      </c>
      <c r="G34" s="85">
        <f t="shared" si="1"/>
        <v>36.467144071049177</v>
      </c>
    </row>
    <row r="35" spans="1:7" ht="12.75" customHeight="1" x14ac:dyDescent="0.2">
      <c r="A35" s="53" t="s">
        <v>63</v>
      </c>
      <c r="B35" s="84">
        <v>125.73138899999999</v>
      </c>
      <c r="C35" s="84">
        <v>104.44706100000001</v>
      </c>
      <c r="D35" s="84">
        <v>97.565743999999995</v>
      </c>
      <c r="E35" s="84">
        <v>1033.1933240000001</v>
      </c>
      <c r="F35" s="84">
        <v>1066.63744</v>
      </c>
      <c r="G35" s="85">
        <f t="shared" si="1"/>
        <v>-3.1354717869269564</v>
      </c>
    </row>
    <row r="36" spans="1:7" ht="12.75" customHeight="1" x14ac:dyDescent="0.2">
      <c r="A36" s="53" t="s">
        <v>65</v>
      </c>
      <c r="B36" s="84">
        <v>0.95764700000000003</v>
      </c>
      <c r="C36" s="84">
        <v>0.67840699999999998</v>
      </c>
      <c r="D36" s="84">
        <v>1.962026</v>
      </c>
      <c r="E36" s="84">
        <v>10.405846</v>
      </c>
      <c r="F36" s="84">
        <v>8.609394</v>
      </c>
      <c r="G36" s="85">
        <f>IF(AND(F36&gt;0,E36&gt;0),(E36/F36%)-100,"x  ")</f>
        <v>20.866184077532068</v>
      </c>
    </row>
    <row r="37" spans="1:7" ht="12.75" customHeight="1" x14ac:dyDescent="0.2">
      <c r="A37" s="53" t="s">
        <v>66</v>
      </c>
      <c r="B37" s="84">
        <v>12.568375</v>
      </c>
      <c r="C37" s="84">
        <v>8.3796520000000001</v>
      </c>
      <c r="D37" s="84">
        <v>6.0162469999999999</v>
      </c>
      <c r="E37" s="84">
        <v>104.339696</v>
      </c>
      <c r="F37" s="84">
        <v>89.180694000000003</v>
      </c>
      <c r="G37" s="85">
        <f>IF(AND(F37&gt;0,E37&gt;0),(E37/F37%)-100,"x  ")</f>
        <v>16.998075839149664</v>
      </c>
    </row>
    <row r="38" spans="1:7" ht="12.75" customHeight="1" x14ac:dyDescent="0.2">
      <c r="A38" s="53" t="s">
        <v>67</v>
      </c>
      <c r="B38" s="84">
        <v>22.510307999999998</v>
      </c>
      <c r="C38" s="84">
        <v>18.220549999999999</v>
      </c>
      <c r="D38" s="84">
        <v>21.983628</v>
      </c>
      <c r="E38" s="84">
        <v>203.518685</v>
      </c>
      <c r="F38" s="84">
        <v>236.312995</v>
      </c>
      <c r="G38" s="85">
        <f t="shared" si="1"/>
        <v>-13.877489047946767</v>
      </c>
    </row>
    <row r="39" spans="1:7" ht="12.75" customHeight="1" x14ac:dyDescent="0.2">
      <c r="A39" s="53" t="s">
        <v>176</v>
      </c>
      <c r="B39" s="84">
        <v>0.22187100000000001</v>
      </c>
      <c r="C39" s="84">
        <v>0.440326</v>
      </c>
      <c r="D39" s="84">
        <v>0.86006199999999999</v>
      </c>
      <c r="E39" s="84">
        <v>5.3179650000000001</v>
      </c>
      <c r="F39" s="84">
        <v>5.4584380000000001</v>
      </c>
      <c r="G39" s="85">
        <f t="shared" si="1"/>
        <v>-2.5735017966678413</v>
      </c>
    </row>
    <row r="40" spans="1:7" ht="12.75" customHeight="1" x14ac:dyDescent="0.2">
      <c r="A40" s="53" t="s">
        <v>68</v>
      </c>
      <c r="B40" s="84">
        <v>29.450312</v>
      </c>
      <c r="C40" s="84">
        <v>29.361093</v>
      </c>
      <c r="D40" s="84">
        <v>27.060393000000001</v>
      </c>
      <c r="E40" s="84">
        <v>244.037487</v>
      </c>
      <c r="F40" s="84">
        <v>210.49607700000001</v>
      </c>
      <c r="G40" s="85">
        <f t="shared" si="1"/>
        <v>15.93445848399351</v>
      </c>
    </row>
    <row r="41" spans="1:7" ht="12.75" customHeight="1" x14ac:dyDescent="0.2">
      <c r="A41" s="53" t="s">
        <v>69</v>
      </c>
      <c r="B41" s="84">
        <v>6.9930599999999998</v>
      </c>
      <c r="C41" s="84">
        <v>6.5060669999999998</v>
      </c>
      <c r="D41" s="84">
        <v>8.3154280000000007</v>
      </c>
      <c r="E41" s="84">
        <v>66.767776999999995</v>
      </c>
      <c r="F41" s="84">
        <v>67.549886999999998</v>
      </c>
      <c r="G41" s="85">
        <f t="shared" si="1"/>
        <v>-1.1578257710482944</v>
      </c>
    </row>
    <row r="42" spans="1:7" ht="12.75" customHeight="1" x14ac:dyDescent="0.2">
      <c r="A42" s="53" t="s">
        <v>70</v>
      </c>
      <c r="B42" s="84">
        <v>2.2162000000000002</v>
      </c>
      <c r="C42" s="84">
        <v>1.854636</v>
      </c>
      <c r="D42" s="84">
        <v>1.328433</v>
      </c>
      <c r="E42" s="84">
        <v>15.643990000000001</v>
      </c>
      <c r="F42" s="84">
        <v>11.401299</v>
      </c>
      <c r="G42" s="85">
        <f t="shared" si="1"/>
        <v>37.212347470231265</v>
      </c>
    </row>
    <row r="43" spans="1:7" ht="12.75" customHeight="1" x14ac:dyDescent="0.2">
      <c r="A43" s="56" t="s">
        <v>71</v>
      </c>
      <c r="B43" s="84">
        <f>B8-B10</f>
        <v>66.720923999999968</v>
      </c>
      <c r="C43" s="84">
        <f>C8-C10</f>
        <v>134.01489400000014</v>
      </c>
      <c r="D43" s="84">
        <f>D8-D10</f>
        <v>114.42385599999989</v>
      </c>
      <c r="E43" s="84">
        <f>E8-E10</f>
        <v>1397.2444909999995</v>
      </c>
      <c r="F43" s="84">
        <f>F8-F10</f>
        <v>1423.5988949999992</v>
      </c>
      <c r="G43" s="85">
        <f t="shared" si="1"/>
        <v>-1.8512520691440812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10.263721</v>
      </c>
      <c r="C45" s="84">
        <v>71.273921999999999</v>
      </c>
      <c r="D45" s="84">
        <v>70.857164999999995</v>
      </c>
      <c r="E45" s="84">
        <v>807.98020299999996</v>
      </c>
      <c r="F45" s="84">
        <v>526.11732400000005</v>
      </c>
      <c r="G45" s="85">
        <f>IF(AND(F45&gt;0,E45&gt;0),(E45/F45%)-100,"x  ")</f>
        <v>53.574148985825815</v>
      </c>
    </row>
    <row r="46" spans="1:7" ht="12.75" customHeight="1" x14ac:dyDescent="0.2">
      <c r="A46" s="54" t="s">
        <v>73</v>
      </c>
      <c r="B46" s="84">
        <v>12.552744000000001</v>
      </c>
      <c r="C46" s="84">
        <v>21.842079999999999</v>
      </c>
      <c r="D46" s="84">
        <v>9.7848830000000007</v>
      </c>
      <c r="E46" s="84">
        <v>221.05436499999999</v>
      </c>
      <c r="F46" s="84">
        <v>534.29108799999995</v>
      </c>
      <c r="G46" s="85">
        <f>IF(AND(F46&gt;0,E46&gt;0),(E46/F46%)-100,"x  ")</f>
        <v>-58.626604492418558</v>
      </c>
    </row>
    <row r="47" spans="1:7" ht="12.75" customHeight="1" x14ac:dyDescent="0.2">
      <c r="A47" s="54" t="s">
        <v>74</v>
      </c>
      <c r="B47" s="84">
        <v>19.560013000000001</v>
      </c>
      <c r="C47" s="84">
        <v>15.710924</v>
      </c>
      <c r="D47" s="84">
        <v>21.211728999999998</v>
      </c>
      <c r="E47" s="84">
        <v>188.295793</v>
      </c>
      <c r="F47" s="84">
        <v>191.70178000000001</v>
      </c>
      <c r="G47" s="85">
        <f>IF(AND(F47&gt;0,E47&gt;0),(E47/F47%)-100,"x  ")</f>
        <v>-1.7767112021599445</v>
      </c>
    </row>
    <row r="48" spans="1:7" ht="12.75" customHeight="1" x14ac:dyDescent="0.2">
      <c r="A48" s="54" t="s">
        <v>75</v>
      </c>
      <c r="B48" s="84">
        <v>16.386566999999999</v>
      </c>
      <c r="C48" s="84">
        <v>8.0914750000000009</v>
      </c>
      <c r="D48" s="84">
        <v>7.6270720000000001</v>
      </c>
      <c r="E48" s="84">
        <v>106.947982</v>
      </c>
      <c r="F48" s="84">
        <v>102.868346</v>
      </c>
      <c r="G48" s="85">
        <f>IF(AND(F48&gt;0,E48&gt;0),(E48/F48%)-100,"x  ")</f>
        <v>3.9658808162425316</v>
      </c>
    </row>
    <row r="49" spans="1:7" ht="12.75" customHeight="1" x14ac:dyDescent="0.2">
      <c r="A49" s="55" t="s">
        <v>76</v>
      </c>
      <c r="B49" s="84">
        <v>15.325032</v>
      </c>
      <c r="C49" s="84">
        <v>6.039784</v>
      </c>
      <c r="D49" s="84">
        <v>12.380876000000001</v>
      </c>
      <c r="E49" s="84">
        <v>82.881923999999998</v>
      </c>
      <c r="F49" s="84">
        <v>181.66013000000001</v>
      </c>
      <c r="G49" s="85">
        <f>IF(AND(F49&gt;0,E49&gt;0),(E49/F49%)-100,"x  ")</f>
        <v>-54.375280916071134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0.78628900000000002</v>
      </c>
      <c r="C51" s="84">
        <v>0.82220899999999997</v>
      </c>
      <c r="D51" s="84">
        <v>0.30285099999999998</v>
      </c>
      <c r="E51" s="84">
        <v>6.2756829999999999</v>
      </c>
      <c r="F51" s="84">
        <v>6.7761800000000001</v>
      </c>
      <c r="G51" s="85">
        <f>IF(AND(F51&gt;0,E51&gt;0),(E51/F51%)-100,"x  ")</f>
        <v>-7.3861231549338981</v>
      </c>
    </row>
    <row r="52" spans="1:7" ht="12.75" customHeight="1" x14ac:dyDescent="0.2">
      <c r="A52" s="56" t="s">
        <v>118</v>
      </c>
      <c r="B52" s="84">
        <v>0.14521000000000001</v>
      </c>
      <c r="C52" s="84">
        <v>0.21083099999999999</v>
      </c>
      <c r="D52" s="84">
        <v>0.38444899999999999</v>
      </c>
      <c r="E52" s="84">
        <v>3.879597</v>
      </c>
      <c r="F52" s="84">
        <v>3.091056</v>
      </c>
      <c r="G52" s="85">
        <f>IF(AND(F52&gt;0,E52&gt;0),(E52/F52%)-100,"x  ")</f>
        <v>25.510408093544726</v>
      </c>
    </row>
    <row r="53" spans="1:7" ht="12.75" customHeight="1" x14ac:dyDescent="0.2">
      <c r="A53" s="56" t="s">
        <v>78</v>
      </c>
      <c r="B53" s="84">
        <v>6.3336959999999998</v>
      </c>
      <c r="C53" s="84">
        <v>2.8837130000000002</v>
      </c>
      <c r="D53" s="84">
        <v>2.5689730000000002</v>
      </c>
      <c r="E53" s="84">
        <v>31.778673000000001</v>
      </c>
      <c r="F53" s="84">
        <v>38.937204000000001</v>
      </c>
      <c r="G53" s="85">
        <f>IF(AND(F53&gt;0,E53&gt;0),(E53/F53%)-100,"x  ")</f>
        <v>-18.384810064944574</v>
      </c>
    </row>
    <row r="54" spans="1:7" ht="12.75" customHeight="1" x14ac:dyDescent="0.2">
      <c r="A54" s="57" t="s">
        <v>79</v>
      </c>
      <c r="B54" s="84">
        <v>131.95973499999999</v>
      </c>
      <c r="C54" s="84">
        <v>130.24508299999999</v>
      </c>
      <c r="D54" s="84">
        <v>121.09744600000001</v>
      </c>
      <c r="E54" s="84">
        <v>1201.31304</v>
      </c>
      <c r="F54" s="84">
        <v>1179.5612450000001</v>
      </c>
      <c r="G54" s="85">
        <f>IF(AND(F54&gt;0,E54&gt;0),(E54/F54%)-100,"x  ")</f>
        <v>1.8440581268842919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102.032251</v>
      </c>
      <c r="C56" s="84">
        <v>100.636894</v>
      </c>
      <c r="D56" s="84">
        <v>95.457217999999997</v>
      </c>
      <c r="E56" s="84">
        <v>956.13696000000004</v>
      </c>
      <c r="F56" s="84">
        <v>940.68065899999999</v>
      </c>
      <c r="G56" s="85">
        <f>IF(AND(F56&gt;0,E56&gt;0),(E56/F56%)-100,"x  ")</f>
        <v>1.6430975647390227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82.688683999999995</v>
      </c>
      <c r="C58" s="84">
        <v>79.053220999999994</v>
      </c>
      <c r="D58" s="84">
        <v>72.742604999999998</v>
      </c>
      <c r="E58" s="84">
        <v>772.31705499999998</v>
      </c>
      <c r="F58" s="84">
        <v>737.44817799999998</v>
      </c>
      <c r="G58" s="85">
        <f>IF(AND(F58&gt;0,E58&gt;0),(E58/F58%)-100,"x  ")</f>
        <v>4.7283155671448327</v>
      </c>
    </row>
    <row r="59" spans="1:7" ht="12.75" customHeight="1" x14ac:dyDescent="0.2">
      <c r="A59" s="51" t="s">
        <v>82</v>
      </c>
      <c r="B59" s="84">
        <v>4.5795599999999999</v>
      </c>
      <c r="C59" s="84">
        <v>4.194153</v>
      </c>
      <c r="D59" s="84">
        <v>6.8123300000000002</v>
      </c>
      <c r="E59" s="84">
        <v>45.766553000000002</v>
      </c>
      <c r="F59" s="84">
        <v>89.452956</v>
      </c>
      <c r="G59" s="85">
        <f>IF(AND(F59&gt;0,E59&gt;0),(E59/F59%)-100,"x  ")</f>
        <v>-48.837293873217561</v>
      </c>
    </row>
    <row r="60" spans="1:7" ht="12.75" customHeight="1" x14ac:dyDescent="0.2">
      <c r="A60" s="50" t="s">
        <v>119</v>
      </c>
      <c r="B60" s="90">
        <v>27.846428</v>
      </c>
      <c r="C60" s="84">
        <v>29.093283</v>
      </c>
      <c r="D60" s="84">
        <v>23.804459000000001</v>
      </c>
      <c r="E60" s="84">
        <v>230.774854</v>
      </c>
      <c r="F60" s="84">
        <v>220.34846200000001</v>
      </c>
      <c r="G60" s="85">
        <f>IF(AND(F60&gt;0,E60&gt;0),(E60/F60%)-100,"x  ")</f>
        <v>4.7317743474878284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5.8253159999999999</v>
      </c>
      <c r="C62" s="84">
        <v>5.3370230000000003</v>
      </c>
      <c r="D62" s="84">
        <v>5.869122</v>
      </c>
      <c r="E62" s="84">
        <v>54.359450000000002</v>
      </c>
      <c r="F62" s="84">
        <v>50.418602999999997</v>
      </c>
      <c r="G62" s="85">
        <f>IF(AND(F62&gt;0,E62&gt;0),(E62/F62%)-100,"x  ")</f>
        <v>7.8162558371559925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314.266233</v>
      </c>
      <c r="C64" s="84">
        <v>332.19958200000002</v>
      </c>
      <c r="D64" s="84">
        <v>348.14335799999998</v>
      </c>
      <c r="E64" s="84">
        <v>2735.8590429999999</v>
      </c>
      <c r="F64" s="84">
        <v>3145.2878460000002</v>
      </c>
      <c r="G64" s="85">
        <f>IF(AND(F64&gt;0,E64&gt;0),(E64/F64%)-100,"x  ")</f>
        <v>-13.017212511112092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41.538702999999998</v>
      </c>
      <c r="C66" s="84">
        <v>45.961272000000001</v>
      </c>
      <c r="D66" s="84">
        <v>42.929046999999997</v>
      </c>
      <c r="E66" s="84">
        <v>369.04517900000002</v>
      </c>
      <c r="F66" s="84">
        <v>410.65410600000001</v>
      </c>
      <c r="G66" s="85">
        <f t="shared" ref="G66:G71" si="2">IF(AND(F66&gt;0,E66&gt;0),(E66/F66%)-100,"x  ")</f>
        <v>-10.132353820906403</v>
      </c>
    </row>
    <row r="67" spans="1:7" ht="12.75" customHeight="1" x14ac:dyDescent="0.2">
      <c r="A67" s="56" t="s">
        <v>178</v>
      </c>
      <c r="B67" s="84">
        <v>198.61887899999999</v>
      </c>
      <c r="C67" s="84">
        <v>212.058909</v>
      </c>
      <c r="D67" s="84">
        <v>214.68962099999999</v>
      </c>
      <c r="E67" s="84">
        <v>1683.4223569999999</v>
      </c>
      <c r="F67" s="84">
        <v>1908.6910849999999</v>
      </c>
      <c r="G67" s="85">
        <f t="shared" si="2"/>
        <v>-11.802262281745811</v>
      </c>
    </row>
    <row r="68" spans="1:7" ht="12.75" customHeight="1" x14ac:dyDescent="0.2">
      <c r="A68" s="56" t="s">
        <v>86</v>
      </c>
      <c r="B68" s="84">
        <v>24.755254999999998</v>
      </c>
      <c r="C68" s="84">
        <v>23.518267000000002</v>
      </c>
      <c r="D68" s="84">
        <v>40.384844000000001</v>
      </c>
      <c r="E68" s="84">
        <v>229.73823200000001</v>
      </c>
      <c r="F68" s="84">
        <v>266.01358599999998</v>
      </c>
      <c r="G68" s="85">
        <f t="shared" si="2"/>
        <v>-13.63665463312087</v>
      </c>
    </row>
    <row r="69" spans="1:7" ht="12.75" customHeight="1" x14ac:dyDescent="0.2">
      <c r="A69" s="56" t="s">
        <v>133</v>
      </c>
      <c r="B69" s="84">
        <v>9.7655879999999993</v>
      </c>
      <c r="C69" s="84">
        <v>13.275798999999999</v>
      </c>
      <c r="D69" s="84">
        <v>15.238794</v>
      </c>
      <c r="E69" s="84">
        <v>115.105344</v>
      </c>
      <c r="F69" s="84">
        <v>105.000298</v>
      </c>
      <c r="G69" s="85">
        <f t="shared" si="2"/>
        <v>9.6238260199985461</v>
      </c>
    </row>
    <row r="70" spans="1:7" ht="12.75" customHeight="1" x14ac:dyDescent="0.2">
      <c r="A70" s="58" t="s">
        <v>134</v>
      </c>
      <c r="B70" s="84">
        <v>3.3828819999999999</v>
      </c>
      <c r="C70" s="84">
        <v>3.714334</v>
      </c>
      <c r="D70" s="84">
        <v>2.2198479999999998</v>
      </c>
      <c r="E70" s="84">
        <v>31.575315</v>
      </c>
      <c r="F70" s="84">
        <v>55.355559999999997</v>
      </c>
      <c r="G70" s="85">
        <f t="shared" si="2"/>
        <v>-42.959090288310691</v>
      </c>
    </row>
    <row r="71" spans="1:7" ht="12.75" customHeight="1" x14ac:dyDescent="0.2">
      <c r="A71" s="59" t="s">
        <v>87</v>
      </c>
      <c r="B71" s="84">
        <v>7.5313840000000001</v>
      </c>
      <c r="C71" s="84">
        <v>5.8910619999999998</v>
      </c>
      <c r="D71" s="84">
        <v>3.7981229999999999</v>
      </c>
      <c r="E71" s="84">
        <v>62.810837999999997</v>
      </c>
      <c r="F71" s="84">
        <v>65.920620999999997</v>
      </c>
      <c r="G71" s="85">
        <f t="shared" si="2"/>
        <v>-4.7174661779961156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4.6492750000000003</v>
      </c>
      <c r="C73" s="84">
        <v>2.9045730000000001</v>
      </c>
      <c r="D73" s="84">
        <v>2.6513770000000001</v>
      </c>
      <c r="E73" s="84">
        <v>44.384875000000001</v>
      </c>
      <c r="F73" s="84">
        <v>46.918882000000004</v>
      </c>
      <c r="G73" s="85">
        <f>IF(AND(F73&gt;0,E73&gt;0),(E73/F73%)-100,"x  ")</f>
        <v>-5.4008256206957412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1561.5481589999999</v>
      </c>
      <c r="C75" s="87">
        <v>1584.448873</v>
      </c>
      <c r="D75" s="87">
        <v>1624.9585139999999</v>
      </c>
      <c r="E75" s="87">
        <v>14235.206172</v>
      </c>
      <c r="F75" s="87">
        <v>15422.979393</v>
      </c>
      <c r="G75" s="88">
        <f>IF(AND(F75&gt;0,E75&gt;0),(E75/F75%)-100,"x  ")</f>
        <v>-7.7013214550431996</v>
      </c>
    </row>
    <row r="77" spans="1:7" x14ac:dyDescent="0.2">
      <c r="A77" s="33" t="s">
        <v>150</v>
      </c>
    </row>
    <row r="78" spans="1:7" x14ac:dyDescent="0.2">
      <c r="A78" s="33" t="s">
        <v>177</v>
      </c>
      <c r="B78" s="81"/>
      <c r="C78" s="81"/>
      <c r="D78" s="81"/>
      <c r="E78" s="81"/>
      <c r="F78" s="81"/>
      <c r="G78" s="81"/>
    </row>
    <row r="79" spans="1:7" x14ac:dyDescent="0.2">
      <c r="A79" s="81" t="s">
        <v>175</v>
      </c>
      <c r="B79" s="81"/>
      <c r="C79" s="81"/>
      <c r="D79" s="81"/>
      <c r="E79" s="81"/>
      <c r="F79" s="81"/>
      <c r="G79" s="81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29 A13:G24 A12 A31:G66 A30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0:G30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3/13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156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167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168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3/13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6" workbookViewId="0">
      <selection activeCell="B43" sqref="B43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169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14235.206172</v>
      </c>
      <c r="C8" s="94"/>
      <c r="D8" s="93">
        <v>15422.979393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2013</v>
      </c>
      <c r="C9" s="20">
        <v>2013</v>
      </c>
      <c r="D9" s="12">
        <v>2012</v>
      </c>
      <c r="E9" s="12">
        <v>2012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61</v>
      </c>
      <c r="B10" s="92">
        <v>1908.135869</v>
      </c>
      <c r="C10" s="95">
        <f t="shared" ref="C10:C24" si="0">IF(B$8&gt;0,B10/B$8*100,0)</f>
        <v>13.404343048808215</v>
      </c>
      <c r="D10" s="96">
        <v>2045.68985</v>
      </c>
      <c r="E10" s="95">
        <f t="shared" ref="E10:E24" si="1">IF(D$8&gt;0,D10/D$8*100,0)</f>
        <v>13.263908340099798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170</v>
      </c>
      <c r="B11" s="92">
        <v>1668.3248329999999</v>
      </c>
      <c r="C11" s="97">
        <f t="shared" si="0"/>
        <v>11.719709660977855</v>
      </c>
      <c r="D11" s="96">
        <v>1893.0157449999999</v>
      </c>
      <c r="E11" s="95">
        <f t="shared" si="1"/>
        <v>12.273995165027451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1033.1933240000001</v>
      </c>
      <c r="C12" s="97">
        <f t="shared" si="0"/>
        <v>7.2580144714183641</v>
      </c>
      <c r="D12" s="96">
        <v>1066.63744</v>
      </c>
      <c r="E12" s="95">
        <f t="shared" si="1"/>
        <v>6.9158974593722968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47</v>
      </c>
      <c r="B13" s="92">
        <v>912.94886899999995</v>
      </c>
      <c r="C13" s="97">
        <f t="shared" si="0"/>
        <v>6.413316800396812</v>
      </c>
      <c r="D13" s="96">
        <v>994.31435799999997</v>
      </c>
      <c r="E13" s="95">
        <f t="shared" si="1"/>
        <v>6.4469667803050275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72</v>
      </c>
      <c r="B14" s="92">
        <v>807.98020299999996</v>
      </c>
      <c r="C14" s="97">
        <f t="shared" si="0"/>
        <v>5.6759290539062235</v>
      </c>
      <c r="D14" s="96">
        <v>526.11732400000005</v>
      </c>
      <c r="E14" s="95">
        <f t="shared" si="1"/>
        <v>3.4112560912762935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171</v>
      </c>
      <c r="B15" s="92">
        <v>772.31705499999998</v>
      </c>
      <c r="C15" s="97">
        <f t="shared" si="0"/>
        <v>5.4254012598645209</v>
      </c>
      <c r="D15" s="96">
        <v>737.44817799999998</v>
      </c>
      <c r="E15" s="95">
        <f t="shared" si="1"/>
        <v>4.7814897446773763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172</v>
      </c>
      <c r="B16" s="92">
        <v>693.97551299999998</v>
      </c>
      <c r="C16" s="97">
        <f t="shared" si="0"/>
        <v>4.8750647136043463</v>
      </c>
      <c r="D16" s="96">
        <v>715.07611599999996</v>
      </c>
      <c r="E16" s="95">
        <f t="shared" si="1"/>
        <v>4.6364330637992701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173</v>
      </c>
      <c r="B17" s="92">
        <v>641.35130300000003</v>
      </c>
      <c r="C17" s="97">
        <f t="shared" si="0"/>
        <v>4.5053882272636754</v>
      </c>
      <c r="D17" s="96">
        <v>914.828529</v>
      </c>
      <c r="E17" s="95">
        <f t="shared" si="1"/>
        <v>5.9315940564325178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62</v>
      </c>
      <c r="B18" s="92">
        <v>603.04889100000003</v>
      </c>
      <c r="C18" s="97">
        <f t="shared" si="0"/>
        <v>4.2363200343818663</v>
      </c>
      <c r="D18" s="96">
        <v>441.90042599999998</v>
      </c>
      <c r="E18" s="95">
        <f t="shared" si="1"/>
        <v>2.8652079130739456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48</v>
      </c>
      <c r="B19" s="92">
        <v>519.28683799999999</v>
      </c>
      <c r="C19" s="97">
        <f t="shared" si="0"/>
        <v>3.6479052830398304</v>
      </c>
      <c r="D19" s="96">
        <v>569.61682299999995</v>
      </c>
      <c r="E19" s="95">
        <f t="shared" si="1"/>
        <v>3.6932995142205201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53</v>
      </c>
      <c r="B20" s="92">
        <v>510.170838</v>
      </c>
      <c r="C20" s="97">
        <f t="shared" si="0"/>
        <v>3.5838668708815948</v>
      </c>
      <c r="D20" s="96">
        <v>538.21888000000001</v>
      </c>
      <c r="E20" s="95">
        <f t="shared" si="1"/>
        <v>3.4897205415724053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45</v>
      </c>
      <c r="B21" s="92">
        <v>421.89356700000002</v>
      </c>
      <c r="C21" s="97">
        <f t="shared" si="0"/>
        <v>2.9637334500278989</v>
      </c>
      <c r="D21" s="96">
        <v>537.15956900000003</v>
      </c>
      <c r="E21" s="95">
        <f t="shared" si="1"/>
        <v>3.482852147515672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52</v>
      </c>
      <c r="B22" s="92">
        <v>282.17376899999999</v>
      </c>
      <c r="C22" s="97">
        <f t="shared" si="0"/>
        <v>1.9822246730435342</v>
      </c>
      <c r="D22" s="96">
        <v>364.80705799999998</v>
      </c>
      <c r="E22" s="95">
        <f t="shared" si="1"/>
        <v>2.3653475032559164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54</v>
      </c>
      <c r="B23" s="92">
        <v>258.096115</v>
      </c>
      <c r="C23" s="97">
        <f t="shared" si="0"/>
        <v>1.8130830834586946</v>
      </c>
      <c r="D23" s="96">
        <v>280.67584499999998</v>
      </c>
      <c r="E23" s="95">
        <f t="shared" si="1"/>
        <v>1.8198548921578006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68</v>
      </c>
      <c r="B24" s="92">
        <v>244.037487</v>
      </c>
      <c r="C24" s="97">
        <f t="shared" si="0"/>
        <v>1.7143235162972952</v>
      </c>
      <c r="D24" s="96">
        <v>210.49607700000001</v>
      </c>
      <c r="E24" s="95">
        <f t="shared" si="1"/>
        <v>1.3648210999720163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2958.2716980000005</v>
      </c>
      <c r="C26" s="97">
        <f>IF(B$8&gt;0,B26/B$8*100,0)</f>
        <v>20.781375852629278</v>
      </c>
      <c r="D26" s="96">
        <f>D8-(SUM(D10:D24))</f>
        <v>3586.977175</v>
      </c>
      <c r="E26" s="95">
        <f>IF(D$8&gt;0,D26/D$8*100,0)</f>
        <v>23.257355687241695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174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2013</v>
      </c>
      <c r="C33" s="6">
        <v>2012</v>
      </c>
      <c r="D33" s="6">
        <v>2011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1645.6175780000001</v>
      </c>
      <c r="C34" s="98">
        <v>1686.372539</v>
      </c>
      <c r="D34" s="98">
        <v>1604.367011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1514.602909</v>
      </c>
      <c r="C35" s="98">
        <v>1589.9980929999999</v>
      </c>
      <c r="D35" s="98">
        <v>1465.419752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1508.683399</v>
      </c>
      <c r="C36" s="98">
        <v>1969.4411660000001</v>
      </c>
      <c r="D36" s="98">
        <v>1829.7722530000001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1641.0267570000001</v>
      </c>
      <c r="C37" s="98">
        <v>1487.2617789999999</v>
      </c>
      <c r="D37" s="98">
        <v>1687.062786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1529.3692610000001</v>
      </c>
      <c r="C38" s="98">
        <v>1887.848473</v>
      </c>
      <c r="D38" s="98">
        <v>1706.591723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1624.950722</v>
      </c>
      <c r="C39" s="98">
        <v>1835.079178</v>
      </c>
      <c r="D39" s="98">
        <v>1821.3628679999999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1561.5481589999999</v>
      </c>
      <c r="C40" s="98">
        <v>1604.0709890000001</v>
      </c>
      <c r="D40" s="98">
        <v>1698.085122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1584.448873</v>
      </c>
      <c r="C41" s="98">
        <v>1658.1613279999999</v>
      </c>
      <c r="D41" s="98">
        <v>1721.4583250000001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1624.9585139999999</v>
      </c>
      <c r="C42" s="98">
        <v>1704.745848</v>
      </c>
      <c r="D42" s="98">
        <v>1676.0366759999999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1855.8917180000001</v>
      </c>
      <c r="D43" s="98">
        <v>1848.9809210000001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1526.569784</v>
      </c>
      <c r="D44" s="98">
        <v>1882.135023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1370.5327139999999</v>
      </c>
      <c r="D45" s="98">
        <v>2018.974766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2019-08-08T15:56:12Z</cp:lastPrinted>
  <dcterms:created xsi:type="dcterms:W3CDTF">2012-03-28T07:56:08Z</dcterms:created>
  <dcterms:modified xsi:type="dcterms:W3CDTF">2019-08-19T06:36:15Z</dcterms:modified>
  <cp:category>LIS-Bericht</cp:category>
</cp:coreProperties>
</file>