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1" i="10" l="1"/>
  <c r="G43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<sst xmlns="http://schemas.openxmlformats.org/spreadsheetml/2006/main" count="221" uniqueCount="179">
  <si>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</si>
  <si>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</si>
  <si>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</si>
  <si>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</si>
  <si>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</si>
  <si>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</si>
  <si>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</si>
  <si>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</si>
  <si>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</si>
  <si>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</si>
  <si>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</si>
  <si>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</si>
  <si>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</si>
  <si>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</si>
  <si>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</si>
  <si>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</si>
  <si>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</si>
  <si>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</si>
  <si>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</si>
  <si>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</si>
  <si>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</si>
  <si>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</si>
  <si>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</si>
  <si>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</si>
  <si>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</si>
  <si>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</si>
  <si>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</si>
  <si>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</si>
  <si>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</si>
  <si>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</si>
  <si>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</si>
  <si>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</si>
  <si>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</si>
  <si>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</si>
  <si>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</si>
  <si>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</si>
  <si>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</si>
  <si>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</si>
  <si>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</si>
  <si>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</si>
  <si>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</si>
  <si>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</si>
  <si>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</si>
  <si>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</si>
  <si>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</si>
  <si>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</si>
  <si>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</si>
  <si>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</si>
  <si>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</si>
  <si>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</si>
  <si>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</si>
  <si>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</si>
  <si>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</si>
  <si>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</si>
  <si>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</si>
  <si>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</si>
  <si>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</si>
  <si>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</si>
  <si>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</si>
  <si>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</si>
  <si>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</si>
  <si>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</si>
  <si>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</si>
  <si>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</si>
  <si>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</si>
  <si>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</si>
  <si>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</si>
  <si>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</si>
  <si>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</si>
  <si>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</si>
  <si>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</si>
  <si>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</si>
  <si>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</si>
  <si>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</si>
  <si>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</si>
  <si>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</si>
  <si>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</si>
  <si>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</si>
  <si>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</si>
  <si>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</si>
  <si>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</si>
  <si>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</si>
  <si>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</si>
  <si>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</si>
  <si>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</si>
  <si>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</si>
  <si>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</si>
  <si>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</si>
  <si>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</si>
  <si>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</si>
  <si>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</si>
  <si>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</si>
  <si>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</si>
  <si>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</si>
  <si>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</si>
  <si>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</si>
  <si>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</si>
  <si>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</si>
  <si>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</si>
  <si>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</si>
  <si>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</si>
  <si>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</si>
  <si>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</si>
  <si>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</si>
  <si>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</si>
  <si>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</si>
  <si>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</si>
  <si>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</si>
  <si>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</si>
  <si>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</si>
  <si>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</si>
  <si>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</si>
  <si>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</si>
  <si>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</si>
  <si>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</si>
  <si>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</si>
  <si>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</si>
  <si>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</si>
  <si>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</si>
  <si>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</si>
  <si>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</si>
  <si>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</si>
  <si>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</si>
  <si>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</si>
  <si>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</si>
  <si>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</si>
  <si>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</si>
  <si>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</si>
  <si>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</si>
  <si>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</si>
  <si>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</si>
  <si>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</si>
  <si>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</si>
  <si>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</si>
  <si>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</si>
  <si>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</si>
  <si>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</si>
  <si>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</si>
  <si>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</si>
  <si>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</si>
  <si>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</si>
  <si>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</si>
  <si>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</si>
  <si>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</si>
  <si>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</si>
  <si>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</si>
  <si>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</si>
  <si>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</si>
  <si>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</si>
  <si>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</si>
  <si>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</si>
  <si>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</si>
  <si>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</si>
  <si>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</si>
  <si>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</si>
  <si>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</si>
  <si>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</si>
  <si>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</si>
  <si>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</si>
  <si>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</si>
  <si>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2/14 SH</t>
  </si>
  <si>
    <t>2. Quartal 2014</t>
  </si>
  <si>
    <t xml:space="preserve">© Statistisches Amt für Hamburg und Schleswig-Holstein, Hamburg 2019 
Auszugsweise Vervielfältigung und Verbreitung mit Quellenangabe gestattet.        </t>
  </si>
  <si>
    <t>Januar - Juni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</si>
  <si>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</si>
  <si>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</si>
  <si>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</si>
  <si>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</si>
  <si>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</si>
  <si>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2012 bis 2014 im Monatsvergleich</t>
  </si>
  <si>
    <t>Januar - Juni 2014</t>
  </si>
  <si>
    <t>China, Volksrepublik</t>
  </si>
  <si>
    <t>Verein.Staaten (USA)</t>
  </si>
  <si>
    <t>Vereinigt.Königreich</t>
  </si>
  <si>
    <t>Frankreich</t>
  </si>
  <si>
    <t xml:space="preserve">2. Einfuhr des Landes Schleswig-Holstein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</si>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</sst>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1441.9018329999999</c:v>
                </c:pt>
                <c:pt idx="1">
                  <c:v>1140.128107</c:v>
                </c:pt>
                <c:pt idx="2">
                  <c:v>687.09730000000002</c:v>
                </c:pt>
                <c:pt idx="3">
                  <c:v>621.92703400000005</c:v>
                </c:pt>
                <c:pt idx="4">
                  <c:v>576.38997199999994</c:v>
                </c:pt>
                <c:pt idx="5">
                  <c:v>536.03765399999997</c:v>
                </c:pt>
                <c:pt idx="6">
                  <c:v>470.95810399999999</c:v>
                </c:pt>
                <c:pt idx="7">
                  <c:v>417.34015099999999</c:v>
                </c:pt>
                <c:pt idx="8">
                  <c:v>373.87742300000002</c:v>
                </c:pt>
                <c:pt idx="9">
                  <c:v>364.944681</c:v>
                </c:pt>
                <c:pt idx="10">
                  <c:v>362.09329300000002</c:v>
                </c:pt>
                <c:pt idx="11">
                  <c:v>304.56789900000001</c:v>
                </c:pt>
                <c:pt idx="12">
                  <c:v>202.326887</c:v>
                </c:pt>
                <c:pt idx="13">
                  <c:v>172.07585700000001</c:v>
                </c:pt>
                <c:pt idx="14">
                  <c:v>168.590114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1166.223221</c:v>
                </c:pt>
                <c:pt idx="1">
                  <c:v>1048.2931610000001</c:v>
                </c:pt>
                <c:pt idx="2">
                  <c:v>705.44912999999997</c:v>
                </c:pt>
                <c:pt idx="3">
                  <c:v>655.58539499999995</c:v>
                </c:pt>
                <c:pt idx="4">
                  <c:v>593.84311100000002</c:v>
                </c:pt>
                <c:pt idx="5">
                  <c:v>537.83254499999998</c:v>
                </c:pt>
                <c:pt idx="6">
                  <c:v>374.86010700000003</c:v>
                </c:pt>
                <c:pt idx="7">
                  <c:v>459.31106499999999</c:v>
                </c:pt>
                <c:pt idx="8">
                  <c:v>345.38602300000002</c:v>
                </c:pt>
                <c:pt idx="9">
                  <c:v>463.21877599999999</c:v>
                </c:pt>
                <c:pt idx="10">
                  <c:v>360.654695</c:v>
                </c:pt>
                <c:pt idx="11">
                  <c:v>275.17693700000001</c:v>
                </c:pt>
                <c:pt idx="12">
                  <c:v>161.96512899999999</c:v>
                </c:pt>
                <c:pt idx="13">
                  <c:v>163.46944400000001</c:v>
                </c:pt>
                <c:pt idx="14">
                  <c:v>158.16568899999999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042944"/>
        <c:axId val="69045248"/>
      </c:barChart>
      <c:catAx>
        <c:axId val="690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45248"/>
        <c:crosses val="autoZero"/>
        <c:auto val="1"/>
        <c:lblAlgn val="ctr"/>
        <c:lblOffset val="100"/>
        <c:noMultiLvlLbl val="0"/>
      </c:catAx>
      <c:valAx>
        <c:axId val="690452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04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1686.372539</c:v>
                </c:pt>
                <c:pt idx="1">
                  <c:v>1589.9980929999999</c:v>
                </c:pt>
                <c:pt idx="2">
                  <c:v>1969.4411660000001</c:v>
                </c:pt>
                <c:pt idx="3">
                  <c:v>1487.2617789999999</c:v>
                </c:pt>
                <c:pt idx="4">
                  <c:v>1887.848473</c:v>
                </c:pt>
                <c:pt idx="5">
                  <c:v>1835.079178</c:v>
                </c:pt>
                <c:pt idx="6">
                  <c:v>1604.0709890000001</c:v>
                </c:pt>
                <c:pt idx="7">
                  <c:v>1658.1613279999999</c:v>
                </c:pt>
                <c:pt idx="8">
                  <c:v>1704.745848</c:v>
                </c:pt>
                <c:pt idx="9">
                  <c:v>1855.8917180000001</c:v>
                </c:pt>
                <c:pt idx="10">
                  <c:v>1526.569784</c:v>
                </c:pt>
                <c:pt idx="11">
                  <c:v>1370.5327139999999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16672"/>
        <c:axId val="69118592"/>
      </c:lineChart>
      <c:catAx>
        <c:axId val="691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18592"/>
        <c:crosses val="autoZero"/>
        <c:auto val="1"/>
        <c:lblAlgn val="ctr"/>
        <c:lblOffset val="100"/>
        <c:noMultiLvlLbl val="0"/>
      </c:catAx>
      <c:valAx>
        <c:axId val="691185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116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94</v>
      </c>
      <c r="C4" s="83" t="s">
        <v>95</v>
      </c>
      <c r="D4" s="83" t="s">
        <v>96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275.668949</v>
      </c>
      <c r="C8" s="84">
        <v>250.11279200000001</v>
      </c>
      <c r="D8" s="84">
        <v>271.906902</v>
      </c>
      <c r="E8" s="84">
        <v>1551.0407769999999</v>
      </c>
      <c r="F8" s="84">
        <v>1451.798233</v>
      </c>
      <c r="G8" s="85">
        <f>IF(AND(F8&gt;0,E8&gt;0),(E8/F8%)-100,"x  ")</f>
        <v>6.8358358444151577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11.491927</v>
      </c>
      <c r="C10" s="84">
        <v>10.483143999999999</v>
      </c>
      <c r="D10" s="84">
        <v>13.107417</v>
      </c>
      <c r="E10" s="84">
        <v>67.658660999999995</v>
      </c>
      <c r="F10" s="84">
        <v>55.585743999999998</v>
      </c>
      <c r="G10" s="85">
        <f>IF(AND(F10&gt;0,E10&gt;0),(E10/F10%)-100,"x  ")</f>
        <v>21.719448425481161</v>
      </c>
    </row>
    <row r="11" spans="1:7" s="9" customFormat="1" ht="12" x14ac:dyDescent="0.2">
      <c r="A11" s="37" t="s">
        <v>25</v>
      </c>
      <c r="B11" s="84">
        <v>77.242953</v>
      </c>
      <c r="C11" s="84">
        <v>66.122333999999995</v>
      </c>
      <c r="D11" s="84">
        <v>92.750645000000006</v>
      </c>
      <c r="E11" s="84">
        <v>487.23408999999998</v>
      </c>
      <c r="F11" s="84">
        <v>419.40907399999998</v>
      </c>
      <c r="G11" s="85">
        <f>IF(AND(F11&gt;0,E11&gt;0),(E11/F11%)-100,"x  ")</f>
        <v>16.171566187907501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4.9064990000000002</v>
      </c>
      <c r="C13" s="84">
        <v>5.2156909999999996</v>
      </c>
      <c r="D13" s="84">
        <v>4.7051629999999998</v>
      </c>
      <c r="E13" s="84">
        <v>31.061498</v>
      </c>
      <c r="F13" s="84">
        <v>26.712606999999998</v>
      </c>
      <c r="G13" s="85">
        <f>IF(AND(F13&gt;0,E13&gt;0),(E13/F13%)-100,"x  ")</f>
        <v>16.280294169715447</v>
      </c>
    </row>
    <row r="14" spans="1:7" s="9" customFormat="1" ht="12" x14ac:dyDescent="0.2">
      <c r="A14" s="38" t="s">
        <v>110</v>
      </c>
      <c r="B14" s="84">
        <v>41.532684000000003</v>
      </c>
      <c r="C14" s="84">
        <v>39.169812</v>
      </c>
      <c r="D14" s="84">
        <v>44.140949999999997</v>
      </c>
      <c r="E14" s="84">
        <v>248.242492</v>
      </c>
      <c r="F14" s="84">
        <v>246.72432499999999</v>
      </c>
      <c r="G14" s="85">
        <f>IF(AND(F14&gt;0,E14&gt;0),(E14/F14%)-100,"x  ")</f>
        <v>0.61532927489010092</v>
      </c>
    </row>
    <row r="15" spans="1:7" s="9" customFormat="1" ht="12" x14ac:dyDescent="0.2">
      <c r="A15" s="38" t="s">
        <v>135</v>
      </c>
      <c r="B15" s="84">
        <v>23.369965000000001</v>
      </c>
      <c r="C15" s="84">
        <v>14.384430999999999</v>
      </c>
      <c r="D15" s="84">
        <v>35.036405000000002</v>
      </c>
      <c r="E15" s="84">
        <v>159.44404700000001</v>
      </c>
      <c r="F15" s="84">
        <v>96.263921999999994</v>
      </c>
      <c r="G15" s="85">
        <f>IF(AND(F15&gt;0,E15&gt;0),(E15/F15%)-100,"x  ")</f>
        <v>65.632194998246632</v>
      </c>
    </row>
    <row r="16" spans="1:7" s="9" customFormat="1" ht="12" x14ac:dyDescent="0.2">
      <c r="A16" s="37" t="s">
        <v>26</v>
      </c>
      <c r="B16" s="84">
        <v>121.210182</v>
      </c>
      <c r="C16" s="84">
        <v>109.973685</v>
      </c>
      <c r="D16" s="84">
        <v>100.568487</v>
      </c>
      <c r="E16" s="84">
        <v>663.25091299999997</v>
      </c>
      <c r="F16" s="84">
        <v>679.03749000000005</v>
      </c>
      <c r="G16" s="85">
        <f>IF(AND(F16&gt;0,E16&gt;0),(E16/F16%)-100,"x  ")</f>
        <v>-2.3248461583468867</v>
      </c>
    </row>
    <row r="17" spans="1:7" s="9" customFormat="1" ht="12" x14ac:dyDescent="0.2">
      <c r="A17" s="40" t="s">
        <v>27</v>
      </c>
      <c r="B17" s="84">
        <v>65.723887000000005</v>
      </c>
      <c r="C17" s="84">
        <v>63.533628999999998</v>
      </c>
      <c r="D17" s="84">
        <v>65.480352999999994</v>
      </c>
      <c r="E17" s="84">
        <v>332.89711299999999</v>
      </c>
      <c r="F17" s="84">
        <v>297.76592499999998</v>
      </c>
      <c r="G17" s="85">
        <f>IF(AND(F17&gt;0,E17&gt;0),(E17/F17%)-100,"x  ")</f>
        <v>11.798256633965082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1310.4720130000001</v>
      </c>
      <c r="C19" s="84">
        <v>1291.1097150000001</v>
      </c>
      <c r="D19" s="84">
        <v>1329.3404880000001</v>
      </c>
      <c r="E19" s="84">
        <v>7893.8389809999999</v>
      </c>
      <c r="F19" s="84">
        <v>7585.299223</v>
      </c>
      <c r="G19" s="85">
        <f>IF(AND(F19&gt;0,E19&gt;0),(E19/F19%)-100,"x  ")</f>
        <v>4.0676016717237928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130.95865800000001</v>
      </c>
      <c r="C21" s="84">
        <v>172.373839</v>
      </c>
      <c r="D21" s="84">
        <v>144.27960999999999</v>
      </c>
      <c r="E21" s="84">
        <v>824.68294800000001</v>
      </c>
      <c r="F21" s="84">
        <v>857.10540400000002</v>
      </c>
      <c r="G21" s="85">
        <f>IF(AND(F21&gt;0,E21&gt;0),(E21/F21%)-100,"x  ")</f>
        <v>-3.7827851567250121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107.277467</v>
      </c>
      <c r="C23" s="84">
        <v>147.32753700000001</v>
      </c>
      <c r="D23" s="84">
        <v>116.013192</v>
      </c>
      <c r="E23" s="84">
        <v>675.08833600000003</v>
      </c>
      <c r="F23" s="84">
        <v>707.915436</v>
      </c>
      <c r="G23" s="85">
        <f>IF(AND(F23&gt;0,E23&gt;0),(E23/F23%)-100,"x  ")</f>
        <v>-4.6371499095267694</v>
      </c>
    </row>
    <row r="24" spans="1:7" s="9" customFormat="1" ht="12" x14ac:dyDescent="0.2">
      <c r="A24" s="40" t="s">
        <v>30</v>
      </c>
      <c r="B24" s="84">
        <v>174.69218499999999</v>
      </c>
      <c r="C24" s="84">
        <v>105.394941</v>
      </c>
      <c r="D24" s="84">
        <v>121.615047</v>
      </c>
      <c r="E24" s="84">
        <v>806.18104300000005</v>
      </c>
      <c r="F24" s="84">
        <v>836.76264600000002</v>
      </c>
      <c r="G24" s="85">
        <f>IF(AND(F24&gt;0,E24&gt;0),(E24/F24%)-100,"x  ")</f>
        <v>-3.654752413505804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59.495154999999997</v>
      </c>
      <c r="C26" s="84">
        <v>18.925695000000001</v>
      </c>
      <c r="D26" s="84">
        <v>29.836818000000001</v>
      </c>
      <c r="E26" s="84">
        <v>173.616128</v>
      </c>
      <c r="F26" s="84">
        <v>267.132002</v>
      </c>
      <c r="G26" s="85">
        <f>IF(AND(F26&gt;0,E26&gt;0),(E26/F26%)-100,"x  ")</f>
        <v>-35.007364636154676</v>
      </c>
    </row>
    <row r="27" spans="1:7" s="9" customFormat="1" ht="12" x14ac:dyDescent="0.2">
      <c r="A27" s="39" t="s">
        <v>111</v>
      </c>
      <c r="B27" s="84">
        <v>13.582566999999999</v>
      </c>
      <c r="C27" s="84">
        <v>15.285928999999999</v>
      </c>
      <c r="D27" s="84">
        <v>7.7870660000000003</v>
      </c>
      <c r="E27" s="84">
        <v>85.094465999999997</v>
      </c>
      <c r="F27" s="84">
        <v>68.093935000000002</v>
      </c>
      <c r="G27" s="85">
        <f>IF(AND(F27&gt;0,E27&gt;0),(E27/F27%)-100,"x  ")</f>
        <v>24.966292519297042</v>
      </c>
    </row>
    <row r="28" spans="1:7" s="9" customFormat="1" ht="12" x14ac:dyDescent="0.2">
      <c r="A28" s="42" t="s">
        <v>33</v>
      </c>
      <c r="B28" s="84">
        <v>1004.8211700000001</v>
      </c>
      <c r="C28" s="84">
        <v>1013.3409349999999</v>
      </c>
      <c r="D28" s="84">
        <v>1063.445831</v>
      </c>
      <c r="E28" s="84">
        <v>6262.9749899999997</v>
      </c>
      <c r="F28" s="84">
        <v>5891.4311729999999</v>
      </c>
      <c r="G28" s="85">
        <f>IF(AND(F28&gt;0,E28&gt;0),(E28/F28%)-100,"x  ")</f>
        <v>6.3065120526699445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195.20586700000001</v>
      </c>
      <c r="C30" s="84">
        <v>197.06280799999999</v>
      </c>
      <c r="D30" s="84">
        <v>199.943725</v>
      </c>
      <c r="E30" s="84">
        <v>1203.5183509999999</v>
      </c>
      <c r="F30" s="84">
        <v>1189.616041</v>
      </c>
      <c r="G30" s="85">
        <f>IF(AND(F30&gt;0,E30&gt;0),(E30/F30%)-100,"x  ")</f>
        <v>1.1686384111224299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74.745763999999994</v>
      </c>
      <c r="C32" s="84">
        <v>79.553216000000006</v>
      </c>
      <c r="D32" s="84">
        <v>68.354292000000001</v>
      </c>
      <c r="E32" s="84">
        <v>473.40638200000001</v>
      </c>
      <c r="F32" s="84">
        <v>446.75914599999999</v>
      </c>
      <c r="G32" s="85">
        <f>IF(AND(F32&gt;0,E32&gt;0),(E32/F32%)-100,"x  ")</f>
        <v>5.9645641815243522</v>
      </c>
    </row>
    <row r="33" spans="1:7" s="9" customFormat="1" ht="12" x14ac:dyDescent="0.2">
      <c r="A33" s="45" t="s">
        <v>35</v>
      </c>
      <c r="B33" s="84">
        <v>24.986837999999999</v>
      </c>
      <c r="C33" s="84">
        <v>22.064972999999998</v>
      </c>
      <c r="D33" s="84">
        <v>27.162832999999999</v>
      </c>
      <c r="E33" s="84">
        <v>156.28182100000001</v>
      </c>
      <c r="F33" s="84">
        <v>163.12081800000001</v>
      </c>
      <c r="G33" s="85">
        <f>IF(AND(F33&gt;0,E33&gt;0),(E33/F33%)-100,"x  ")</f>
        <v>-4.1925960670452298</v>
      </c>
    </row>
    <row r="34" spans="1:7" s="9" customFormat="1" ht="12" x14ac:dyDescent="0.2">
      <c r="A34" s="43" t="s">
        <v>36</v>
      </c>
      <c r="B34" s="84">
        <v>809.61530300000004</v>
      </c>
      <c r="C34" s="84">
        <v>816.27812700000004</v>
      </c>
      <c r="D34" s="84">
        <v>863.50210600000003</v>
      </c>
      <c r="E34" s="84">
        <v>5059.456639</v>
      </c>
      <c r="F34" s="84">
        <v>4701.8151319999997</v>
      </c>
      <c r="G34" s="85">
        <f>IF(AND(F34&gt;0,E34&gt;0),(E34/F34%)-100,"x  ")</f>
        <v>7.606456165533487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29.824717</v>
      </c>
      <c r="C36" s="84">
        <v>28.681805000000001</v>
      </c>
      <c r="D36" s="84">
        <v>33.495474999999999</v>
      </c>
      <c r="E36" s="84">
        <v>213.854039</v>
      </c>
      <c r="F36" s="84">
        <v>209.85777899999999</v>
      </c>
      <c r="G36" s="85">
        <f t="shared" ref="G36:G47" si="0">IF(AND(F36&gt;0,E36&gt;0),(E36/F36%)-100,"x  ")</f>
        <v>1.9042706060469783</v>
      </c>
    </row>
    <row r="37" spans="1:7" s="9" customFormat="1" ht="12" x14ac:dyDescent="0.2">
      <c r="A37" s="45" t="s">
        <v>37</v>
      </c>
      <c r="B37" s="84">
        <v>13.143198999999999</v>
      </c>
      <c r="C37" s="84">
        <v>9.2923249999999999</v>
      </c>
      <c r="D37" s="84">
        <v>12.624936</v>
      </c>
      <c r="E37" s="84">
        <v>69.861652000000007</v>
      </c>
      <c r="F37" s="84">
        <v>57.170425999999999</v>
      </c>
      <c r="G37" s="85">
        <f t="shared" si="0"/>
        <v>22.198935512567303</v>
      </c>
    </row>
    <row r="38" spans="1:7" s="9" customFormat="1" ht="12" x14ac:dyDescent="0.2">
      <c r="A38" s="45" t="s">
        <v>38</v>
      </c>
      <c r="B38" s="84">
        <v>65.770191999999994</v>
      </c>
      <c r="C38" s="84">
        <v>50.029553999999997</v>
      </c>
      <c r="D38" s="84">
        <v>70.219013000000004</v>
      </c>
      <c r="E38" s="84">
        <v>355.41781700000001</v>
      </c>
      <c r="F38" s="84">
        <v>281.49321700000002</v>
      </c>
      <c r="G38" s="85">
        <f t="shared" si="0"/>
        <v>26.261591944505014</v>
      </c>
    </row>
    <row r="39" spans="1:7" s="9" customFormat="1" ht="12" x14ac:dyDescent="0.2">
      <c r="A39" s="45" t="s">
        <v>39</v>
      </c>
      <c r="B39" s="84">
        <v>41.469706000000002</v>
      </c>
      <c r="C39" s="84">
        <v>40.311211999999998</v>
      </c>
      <c r="D39" s="84">
        <v>46.535510000000002</v>
      </c>
      <c r="E39" s="84">
        <v>240.506911</v>
      </c>
      <c r="F39" s="84">
        <v>224.25703300000001</v>
      </c>
      <c r="G39" s="85">
        <f t="shared" si="0"/>
        <v>7.2460951536802014</v>
      </c>
    </row>
    <row r="40" spans="1:7" s="9" customFormat="1" ht="12" x14ac:dyDescent="0.2">
      <c r="A40" s="45" t="s">
        <v>40</v>
      </c>
      <c r="B40" s="84">
        <v>72.037837999999994</v>
      </c>
      <c r="C40" s="84">
        <v>75.928867999999994</v>
      </c>
      <c r="D40" s="84">
        <v>79.058978999999994</v>
      </c>
      <c r="E40" s="84">
        <v>462.22003999999998</v>
      </c>
      <c r="F40" s="84">
        <v>596.94343700000002</v>
      </c>
      <c r="G40" s="85">
        <f t="shared" si="0"/>
        <v>-22.568871462439759</v>
      </c>
    </row>
    <row r="41" spans="1:7" s="9" customFormat="1" ht="12" x14ac:dyDescent="0.2">
      <c r="A41" s="45" t="s">
        <v>115</v>
      </c>
      <c r="B41" s="84">
        <v>163.22366</v>
      </c>
      <c r="C41" s="84">
        <v>183.46401</v>
      </c>
      <c r="D41" s="84">
        <v>164.356585</v>
      </c>
      <c r="E41" s="84">
        <v>1069.3403510000001</v>
      </c>
      <c r="F41" s="84">
        <v>1002.051068</v>
      </c>
      <c r="G41" s="85">
        <f t="shared" si="0"/>
        <v>6.715155060340706</v>
      </c>
    </row>
    <row r="42" spans="1:7" s="9" customFormat="1" ht="12" x14ac:dyDescent="0.2">
      <c r="A42" s="45" t="s">
        <v>116</v>
      </c>
      <c r="B42" s="84">
        <v>10.970746</v>
      </c>
      <c r="C42" s="84">
        <v>8.9726809999999997</v>
      </c>
      <c r="D42" s="84">
        <v>14.280804</v>
      </c>
      <c r="E42" s="84">
        <v>82.99579</v>
      </c>
      <c r="F42" s="84">
        <v>92.292539000000005</v>
      </c>
      <c r="G42" s="85">
        <f t="shared" si="0"/>
        <v>-10.073131697026994</v>
      </c>
    </row>
    <row r="43" spans="1:7" s="9" customFormat="1" ht="12" x14ac:dyDescent="0.2">
      <c r="A43" s="45" t="s">
        <v>117</v>
      </c>
      <c r="B43" s="84">
        <v>43.426321000000002</v>
      </c>
      <c r="C43" s="84">
        <v>35.162348999999999</v>
      </c>
      <c r="D43" s="84">
        <v>51.042696999999997</v>
      </c>
      <c r="E43" s="84">
        <v>264.86110400000001</v>
      </c>
      <c r="F43" s="84">
        <v>246.00143499999999</v>
      </c>
      <c r="G43" s="85">
        <f t="shared" si="0"/>
        <v>7.6664873926446973</v>
      </c>
    </row>
    <row r="44" spans="1:7" s="9" customFormat="1" ht="12" x14ac:dyDescent="0.2">
      <c r="A44" s="45" t="s">
        <v>114</v>
      </c>
      <c r="B44" s="84">
        <v>24.699197999999999</v>
      </c>
      <c r="C44" s="84">
        <v>22.138715000000001</v>
      </c>
      <c r="D44" s="84">
        <v>24.619989</v>
      </c>
      <c r="E44" s="84">
        <v>133.85363599999999</v>
      </c>
      <c r="F44" s="84">
        <v>117.281808</v>
      </c>
      <c r="G44" s="85">
        <f t="shared" si="0"/>
        <v>14.129922008023627</v>
      </c>
    </row>
    <row r="45" spans="1:7" s="9" customFormat="1" ht="12" x14ac:dyDescent="0.2">
      <c r="A45" s="45" t="s">
        <v>41</v>
      </c>
      <c r="B45" s="84">
        <v>36.599741000000002</v>
      </c>
      <c r="C45" s="84">
        <v>44.484425000000002</v>
      </c>
      <c r="D45" s="84">
        <v>32.494551000000001</v>
      </c>
      <c r="E45" s="84">
        <v>226.96956800000001</v>
      </c>
      <c r="F45" s="84">
        <v>232.40914699999999</v>
      </c>
      <c r="G45" s="85">
        <f t="shared" si="0"/>
        <v>-2.3405184650499109</v>
      </c>
    </row>
    <row r="46" spans="1:7" s="9" customFormat="1" ht="12" x14ac:dyDescent="0.2">
      <c r="A46" s="45" t="s">
        <v>131</v>
      </c>
      <c r="B46" s="84">
        <v>5.8851230000000001</v>
      </c>
      <c r="C46" s="84">
        <v>8.4835729999999998</v>
      </c>
      <c r="D46" s="84">
        <v>9.1046879999999994</v>
      </c>
      <c r="E46" s="84">
        <v>39.620207999999998</v>
      </c>
      <c r="F46" s="84">
        <v>36.652929</v>
      </c>
      <c r="G46" s="85">
        <f t="shared" si="0"/>
        <v>8.095612222422929</v>
      </c>
    </row>
    <row r="47" spans="1:7" s="9" customFormat="1" ht="24" x14ac:dyDescent="0.2">
      <c r="A47" s="68" t="s">
        <v>132</v>
      </c>
      <c r="B47" s="84">
        <v>13.367274</v>
      </c>
      <c r="C47" s="84">
        <v>13.307886999999999</v>
      </c>
      <c r="D47" s="84">
        <v>12.983503000000001</v>
      </c>
      <c r="E47" s="84">
        <v>103.20643200000001</v>
      </c>
      <c r="F47" s="84">
        <v>105.10205000000001</v>
      </c>
      <c r="G47" s="85">
        <f t="shared" si="0"/>
        <v>-1.8035975511419622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68.462918999999999</v>
      </c>
      <c r="C49" s="84">
        <v>73.043892</v>
      </c>
      <c r="D49" s="84">
        <v>82.688986</v>
      </c>
      <c r="E49" s="84">
        <v>426.86218200000002</v>
      </c>
      <c r="F49" s="84">
        <v>427.15316999999999</v>
      </c>
      <c r="G49" s="85">
        <f>IF(AND(F49&gt;0,E49&gt;0),(E49/F49%)-100,"x  ")</f>
        <v>-6.8122636196278563E-2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1654.603881</v>
      </c>
      <c r="C51" s="87">
        <v>1614.2663990000001</v>
      </c>
      <c r="D51" s="87">
        <v>1683.9363760000001</v>
      </c>
      <c r="E51" s="87">
        <v>9871.7419399999999</v>
      </c>
      <c r="F51" s="87">
        <v>9464.2506259999991</v>
      </c>
      <c r="G51" s="88">
        <f>IF(AND(F51&gt;0,E51&gt;0),(E51/F51%)-100,"x  ")</f>
        <v>4.3055845634576571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94</v>
      </c>
      <c r="C4" s="89" t="s">
        <v>95</v>
      </c>
      <c r="D4" s="89" t="s">
        <v>96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1206.7647910000001</v>
      </c>
      <c r="C8" s="84">
        <v>1159.533872</v>
      </c>
      <c r="D8" s="84">
        <v>1162.9639070000001</v>
      </c>
      <c r="E8" s="84">
        <v>7027.692677</v>
      </c>
      <c r="F8" s="84">
        <v>6810.2634790000002</v>
      </c>
      <c r="G8" s="85">
        <f>IF(AND(F8&gt;0,E8&gt;0),(E8/F8%)-100,"x  ")</f>
        <v>3.1926693977473946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1022.558634</v>
      </c>
      <c r="C10" s="84">
        <v>950.13818300000003</v>
      </c>
      <c r="D10" s="84">
        <v>1052.3077619999999</v>
      </c>
      <c r="E10" s="84">
        <v>6047.3011429999997</v>
      </c>
      <c r="F10" s="84">
        <v>5728.1786620000003</v>
      </c>
      <c r="G10" s="85">
        <f>IF(AND(F10&gt;0,E10&gt;0),(E10/F10%)-100,"x  ")</f>
        <v>5.5710985957371832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SUM(B14:B30)</f>
        <v>461.065157</v>
      </c>
      <c r="C12" s="99">
        <f>SUM(C14:C30)</f>
        <v>416.88083699999999</v>
      </c>
      <c r="D12" s="99">
        <f>SUM(D14:D30)</f>
        <v>457.57495099999994</v>
      </c>
      <c r="E12" s="99">
        <f>SUM(E14:E30)</f>
        <v>2583.9027260000007</v>
      </c>
      <c r="F12" s="99">
        <f>SUM(F14:F30)</f>
        <v>2586.9961799999996</v>
      </c>
      <c r="G12" s="100">
        <f>IF(AND(F12&gt;0,E12&gt;0),(E12/F12%)-100,"x  ")</f>
        <v>-0.11957706099120458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61.321044000000001</v>
      </c>
      <c r="C14" s="84">
        <v>53.570031</v>
      </c>
      <c r="D14" s="84">
        <v>61.906187000000003</v>
      </c>
      <c r="E14" s="84">
        <v>364.944681</v>
      </c>
      <c r="F14" s="84">
        <v>463.21877599999999</v>
      </c>
      <c r="G14" s="85">
        <f t="shared" ref="G14:G31" si="0">IF(AND(F14&gt;0,E14&gt;0),(E14/F14%)-100,"x  ")</f>
        <v>-21.215481774857935</v>
      </c>
    </row>
    <row r="15" spans="1:7" ht="12.75" customHeight="1" x14ac:dyDescent="0.2">
      <c r="A15" s="53" t="s">
        <v>45</v>
      </c>
      <c r="B15" s="84">
        <v>46.645513999999999</v>
      </c>
      <c r="C15" s="84">
        <v>47.143287999999998</v>
      </c>
      <c r="D15" s="84">
        <v>54.379537999999997</v>
      </c>
      <c r="E15" s="84">
        <v>304.56789900000001</v>
      </c>
      <c r="F15" s="84">
        <v>275.17693700000001</v>
      </c>
      <c r="G15" s="85">
        <f t="shared" si="0"/>
        <v>10.680750472922085</v>
      </c>
    </row>
    <row r="16" spans="1:7" ht="12.75" customHeight="1" x14ac:dyDescent="0.2">
      <c r="A16" s="53" t="s">
        <v>46</v>
      </c>
      <c r="B16" s="84">
        <v>2.1543260000000002</v>
      </c>
      <c r="C16" s="84">
        <v>2.592282</v>
      </c>
      <c r="D16" s="84">
        <v>2.7316630000000002</v>
      </c>
      <c r="E16" s="84">
        <v>16.218008000000001</v>
      </c>
      <c r="F16" s="84">
        <v>17.518025000000002</v>
      </c>
      <c r="G16" s="85">
        <f t="shared" si="0"/>
        <v>-7.4210249157653294</v>
      </c>
    </row>
    <row r="17" spans="1:7" ht="12.75" customHeight="1" x14ac:dyDescent="0.2">
      <c r="A17" s="53" t="s">
        <v>47</v>
      </c>
      <c r="B17" s="84">
        <v>119.979827</v>
      </c>
      <c r="C17" s="84">
        <v>87.149690000000007</v>
      </c>
      <c r="D17" s="84">
        <v>108.040345</v>
      </c>
      <c r="E17" s="84">
        <v>576.38997199999994</v>
      </c>
      <c r="F17" s="84">
        <v>593.84311100000002</v>
      </c>
      <c r="G17" s="85">
        <f t="shared" si="0"/>
        <v>-2.939015150080607</v>
      </c>
    </row>
    <row r="18" spans="1:7" ht="12.75" customHeight="1" x14ac:dyDescent="0.2">
      <c r="A18" s="53" t="s">
        <v>48</v>
      </c>
      <c r="B18" s="84">
        <v>69.364816000000005</v>
      </c>
      <c r="C18" s="84">
        <v>58.853504999999998</v>
      </c>
      <c r="D18" s="84">
        <v>74.305116999999996</v>
      </c>
      <c r="E18" s="84">
        <v>373.87742300000002</v>
      </c>
      <c r="F18" s="84">
        <v>345.38602300000002</v>
      </c>
      <c r="G18" s="85">
        <f t="shared" si="0"/>
        <v>8.2491467814839723</v>
      </c>
    </row>
    <row r="19" spans="1:7" ht="12.75" customHeight="1" x14ac:dyDescent="0.2">
      <c r="A19" s="53" t="s">
        <v>49</v>
      </c>
      <c r="B19" s="84">
        <v>6.3007419999999996</v>
      </c>
      <c r="C19" s="84">
        <v>6.4646540000000003</v>
      </c>
      <c r="D19" s="84">
        <v>7.193873</v>
      </c>
      <c r="E19" s="84">
        <v>36.053485999999999</v>
      </c>
      <c r="F19" s="84">
        <v>34.699612999999999</v>
      </c>
      <c r="G19" s="85">
        <f t="shared" si="0"/>
        <v>3.9016948114089871</v>
      </c>
    </row>
    <row r="20" spans="1:7" ht="12.75" customHeight="1" x14ac:dyDescent="0.2">
      <c r="A20" s="53" t="s">
        <v>50</v>
      </c>
      <c r="B20" s="84">
        <v>12.084215</v>
      </c>
      <c r="C20" s="84">
        <v>13.872006000000001</v>
      </c>
      <c r="D20" s="84">
        <v>10.532743</v>
      </c>
      <c r="E20" s="84">
        <v>69.885839000000004</v>
      </c>
      <c r="F20" s="84">
        <v>69.734605999999999</v>
      </c>
      <c r="G20" s="85">
        <f t="shared" si="0"/>
        <v>0.21686936899020282</v>
      </c>
    </row>
    <row r="21" spans="1:7" ht="12.75" customHeight="1" x14ac:dyDescent="0.2">
      <c r="A21" s="53" t="s">
        <v>51</v>
      </c>
      <c r="B21" s="84">
        <v>3.092857</v>
      </c>
      <c r="C21" s="84">
        <v>2.437948</v>
      </c>
      <c r="D21" s="84">
        <v>2.7100680000000001</v>
      </c>
      <c r="E21" s="84">
        <v>17.068664999999999</v>
      </c>
      <c r="F21" s="84">
        <v>18.33268</v>
      </c>
      <c r="G21" s="85">
        <f t="shared" si="0"/>
        <v>-6.8948729809280564</v>
      </c>
    </row>
    <row r="22" spans="1:7" ht="12.75" customHeight="1" x14ac:dyDescent="0.2">
      <c r="A22" s="53" t="s">
        <v>52</v>
      </c>
      <c r="B22" s="84">
        <v>36.795605000000002</v>
      </c>
      <c r="C22" s="84">
        <v>29.889600999999999</v>
      </c>
      <c r="D22" s="84">
        <v>39.874654999999997</v>
      </c>
      <c r="E22" s="84">
        <v>202.326887</v>
      </c>
      <c r="F22" s="84">
        <v>161.96512899999999</v>
      </c>
      <c r="G22" s="85">
        <f t="shared" si="0"/>
        <v>24.920029545372074</v>
      </c>
    </row>
    <row r="23" spans="1:7" ht="12.75" customHeight="1" x14ac:dyDescent="0.2">
      <c r="A23" s="53" t="s">
        <v>53</v>
      </c>
      <c r="B23" s="84">
        <v>57.889344999999999</v>
      </c>
      <c r="C23" s="84">
        <v>71.583489999999998</v>
      </c>
      <c r="D23" s="84">
        <v>50.972799000000002</v>
      </c>
      <c r="E23" s="84">
        <v>362.09329300000002</v>
      </c>
      <c r="F23" s="84">
        <v>360.654695</v>
      </c>
      <c r="G23" s="85">
        <f t="shared" si="0"/>
        <v>0.39888514414043641</v>
      </c>
    </row>
    <row r="24" spans="1:7" ht="12.75" customHeight="1" x14ac:dyDescent="0.2">
      <c r="A24" s="53" t="s">
        <v>54</v>
      </c>
      <c r="B24" s="84">
        <v>30.525316</v>
      </c>
      <c r="C24" s="84">
        <v>28.985589000000001</v>
      </c>
      <c r="D24" s="84">
        <v>30.630545000000001</v>
      </c>
      <c r="E24" s="84">
        <v>172.07585700000001</v>
      </c>
      <c r="F24" s="84">
        <v>163.46944400000001</v>
      </c>
      <c r="G24" s="85">
        <f t="shared" si="0"/>
        <v>5.264845092395376</v>
      </c>
    </row>
    <row r="25" spans="1:7" ht="12.75" customHeight="1" x14ac:dyDescent="0.2">
      <c r="A25" s="53" t="s">
        <v>64</v>
      </c>
      <c r="B25" s="84">
        <v>2.474901</v>
      </c>
      <c r="C25" s="84">
        <v>2.0166900000000001</v>
      </c>
      <c r="D25" s="84">
        <v>2.634261</v>
      </c>
      <c r="E25" s="84">
        <v>15.166670999999999</v>
      </c>
      <c r="F25" s="84">
        <v>15.295975</v>
      </c>
      <c r="G25" s="85">
        <f t="shared" si="0"/>
        <v>-0.84534656993098167</v>
      </c>
    </row>
    <row r="26" spans="1:7" ht="12.75" customHeight="1" x14ac:dyDescent="0.2">
      <c r="A26" s="53" t="s">
        <v>65</v>
      </c>
      <c r="B26" s="84">
        <v>1.1960029999999999</v>
      </c>
      <c r="C26" s="84">
        <v>1.2906979999999999</v>
      </c>
      <c r="D26" s="84">
        <v>0.42970799999999998</v>
      </c>
      <c r="E26" s="84">
        <v>5.6701280000000001</v>
      </c>
      <c r="F26" s="84">
        <v>6.807766</v>
      </c>
      <c r="G26" s="85">
        <f t="shared" si="0"/>
        <v>-16.71088577368846</v>
      </c>
    </row>
    <row r="27" spans="1:7" ht="12.75" customHeight="1" x14ac:dyDescent="0.2">
      <c r="A27" s="53" t="s">
        <v>57</v>
      </c>
      <c r="B27" s="84">
        <v>1.917635</v>
      </c>
      <c r="C27" s="84">
        <v>1.420744</v>
      </c>
      <c r="D27" s="84">
        <v>2.031946</v>
      </c>
      <c r="E27" s="84">
        <v>10.451497</v>
      </c>
      <c r="F27" s="84">
        <v>7.9110829999999996</v>
      </c>
      <c r="G27" s="85">
        <f t="shared" si="0"/>
        <v>32.112088825259463</v>
      </c>
    </row>
    <row r="28" spans="1:7" ht="12.75" customHeight="1" x14ac:dyDescent="0.2">
      <c r="A28" s="53" t="s">
        <v>58</v>
      </c>
      <c r="B28" s="84">
        <v>9.1989409999999996</v>
      </c>
      <c r="C28" s="84">
        <v>9.468159</v>
      </c>
      <c r="D28" s="84">
        <v>8.8273650000000004</v>
      </c>
      <c r="E28" s="84">
        <v>56.035420000000002</v>
      </c>
      <c r="F28" s="84">
        <v>51.669246999999999</v>
      </c>
      <c r="G28" s="85">
        <f t="shared" si="0"/>
        <v>8.4502353982437626</v>
      </c>
    </row>
    <row r="29" spans="1:7" ht="12.75" customHeight="1" x14ac:dyDescent="0.2">
      <c r="A29" s="53" t="s">
        <v>55</v>
      </c>
      <c r="B29" s="84">
        <v>6.4937999999999996E-2</v>
      </c>
      <c r="C29" s="84">
        <v>9.1721999999999998E-2</v>
      </c>
      <c r="D29" s="84">
        <v>0.10893700000000001</v>
      </c>
      <c r="E29" s="84">
        <v>0.51593299999999997</v>
      </c>
      <c r="F29" s="84">
        <v>0.36290499999999998</v>
      </c>
      <c r="G29" s="85">
        <f t="shared" si="0"/>
        <v>42.167509403287369</v>
      </c>
    </row>
    <row r="30" spans="1:7" ht="12.75" customHeight="1" x14ac:dyDescent="0.2">
      <c r="A30" s="53" t="s">
        <v>56</v>
      </c>
      <c r="B30" s="84">
        <v>5.9131999999999997E-2</v>
      </c>
      <c r="C30" s="84">
        <v>5.074E-2</v>
      </c>
      <c r="D30" s="84">
        <v>0.26520100000000002</v>
      </c>
      <c r="E30" s="84">
        <v>0.56106699999999998</v>
      </c>
      <c r="F30" s="84">
        <v>0.95016500000000004</v>
      </c>
      <c r="G30" s="85">
        <f t="shared" si="0"/>
        <v>-40.950571742802573</v>
      </c>
    </row>
    <row r="31" spans="1:7" ht="12.75" customHeight="1" x14ac:dyDescent="0.2">
      <c r="A31" s="54" t="s">
        <v>59</v>
      </c>
      <c r="B31" s="99">
        <f>B10-B12</f>
        <v>561.49347699999998</v>
      </c>
      <c r="C31" s="99">
        <f>C10-C12</f>
        <v>533.2573460000001</v>
      </c>
      <c r="D31" s="99">
        <f>D10-D12</f>
        <v>594.73281099999997</v>
      </c>
      <c r="E31" s="99">
        <f>E10-E12</f>
        <v>3463.398416999999</v>
      </c>
      <c r="F31" s="99">
        <f>F10-F12</f>
        <v>3141.1824820000006</v>
      </c>
      <c r="G31" s="100">
        <f t="shared" si="0"/>
        <v>10.25779103399438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60</v>
      </c>
      <c r="B33" s="84">
        <v>62.067242999999998</v>
      </c>
      <c r="C33" s="84">
        <v>64.805815999999993</v>
      </c>
      <c r="D33" s="84">
        <v>64.687909000000005</v>
      </c>
      <c r="E33" s="84">
        <v>417.34015099999999</v>
      </c>
      <c r="F33" s="84">
        <v>459.31106499999999</v>
      </c>
      <c r="G33" s="85">
        <f t="shared" ref="G33:G43" si="1">IF(AND(F33&gt;0,E33&gt;0),(E33/F33%)-100,"x  ")</f>
        <v>-9.1377972790618429</v>
      </c>
    </row>
    <row r="34" spans="1:7" ht="12.75" customHeight="1" x14ac:dyDescent="0.2">
      <c r="A34" s="53" t="s">
        <v>61</v>
      </c>
      <c r="B34" s="84">
        <v>222.90388999999999</v>
      </c>
      <c r="C34" s="84">
        <v>209.608754</v>
      </c>
      <c r="D34" s="84">
        <v>252.94413499999999</v>
      </c>
      <c r="E34" s="84">
        <v>1441.9018329999999</v>
      </c>
      <c r="F34" s="84">
        <v>1166.223221</v>
      </c>
      <c r="G34" s="85">
        <f t="shared" si="1"/>
        <v>23.638580250838615</v>
      </c>
    </row>
    <row r="35" spans="1:7" ht="12.75" customHeight="1" x14ac:dyDescent="0.2">
      <c r="A35" s="53" t="s">
        <v>62</v>
      </c>
      <c r="B35" s="84">
        <v>83.855913999999999</v>
      </c>
      <c r="C35" s="84">
        <v>72.330115000000006</v>
      </c>
      <c r="D35" s="84">
        <v>89.279191999999995</v>
      </c>
      <c r="E35" s="84">
        <v>470.95810399999999</v>
      </c>
      <c r="F35" s="84">
        <v>374.86010700000003</v>
      </c>
      <c r="G35" s="85">
        <f t="shared" si="1"/>
        <v>25.635695878409365</v>
      </c>
    </row>
    <row r="36" spans="1:7" ht="12.75" customHeight="1" x14ac:dyDescent="0.2">
      <c r="A36" s="53" t="s">
        <v>63</v>
      </c>
      <c r="B36" s="84">
        <v>112.78814</v>
      </c>
      <c r="C36" s="84">
        <v>108.989391</v>
      </c>
      <c r="D36" s="84">
        <v>113.883371</v>
      </c>
      <c r="E36" s="84">
        <v>687.09730000000002</v>
      </c>
      <c r="F36" s="84">
        <v>705.44912999999997</v>
      </c>
      <c r="G36" s="85">
        <f t="shared" si="1"/>
        <v>-2.6014391710994005</v>
      </c>
    </row>
    <row r="37" spans="1:7" ht="12.75" customHeight="1" x14ac:dyDescent="0.2">
      <c r="A37" s="53" t="s">
        <v>67</v>
      </c>
      <c r="B37" s="84">
        <v>25.249459000000002</v>
      </c>
      <c r="C37" s="84">
        <v>21.304852</v>
      </c>
      <c r="D37" s="84">
        <v>21.66057</v>
      </c>
      <c r="E37" s="84">
        <v>132.68796800000001</v>
      </c>
      <c r="F37" s="84">
        <v>140.80419900000001</v>
      </c>
      <c r="G37" s="85">
        <f t="shared" si="1"/>
        <v>-5.764196705525805</v>
      </c>
    </row>
    <row r="38" spans="1:7" ht="12.75" customHeight="1" x14ac:dyDescent="0.2">
      <c r="A38" s="53" t="s">
        <v>149</v>
      </c>
      <c r="B38" s="84">
        <v>0.14598</v>
      </c>
      <c r="C38" s="84">
        <v>0.29428199999999999</v>
      </c>
      <c r="D38" s="84">
        <v>0.35069400000000001</v>
      </c>
      <c r="E38" s="84">
        <v>1.8092189999999999</v>
      </c>
      <c r="F38" s="84">
        <v>3.795706</v>
      </c>
      <c r="G38" s="85">
        <f t="shared" si="1"/>
        <v>-52.335112361178659</v>
      </c>
    </row>
    <row r="39" spans="1:7" ht="12.75" customHeight="1" x14ac:dyDescent="0.2">
      <c r="A39" s="53" t="s">
        <v>66</v>
      </c>
      <c r="B39" s="84">
        <v>12.1469</v>
      </c>
      <c r="C39" s="84">
        <v>16.752482000000001</v>
      </c>
      <c r="D39" s="84">
        <v>13.631888</v>
      </c>
      <c r="E39" s="84">
        <v>84.811256999999998</v>
      </c>
      <c r="F39" s="84">
        <v>77.375422</v>
      </c>
      <c r="G39" s="85">
        <f>IF(AND(F39&gt;0,E39&gt;0),(E39/F39%)-100,"x  ")</f>
        <v>9.6100735967552993</v>
      </c>
    </row>
    <row r="40" spans="1:7" ht="12.75" customHeight="1" x14ac:dyDescent="0.2">
      <c r="A40" s="53" t="s">
        <v>68</v>
      </c>
      <c r="B40" s="84">
        <v>29.666499000000002</v>
      </c>
      <c r="C40" s="84">
        <v>31.004290999999998</v>
      </c>
      <c r="D40" s="84">
        <v>29.042013000000001</v>
      </c>
      <c r="E40" s="84">
        <v>168.590114</v>
      </c>
      <c r="F40" s="84">
        <v>158.16568899999999</v>
      </c>
      <c r="G40" s="85">
        <f t="shared" si="1"/>
        <v>6.5908257763793614</v>
      </c>
    </row>
    <row r="41" spans="1:7" ht="12.75" customHeight="1" x14ac:dyDescent="0.2">
      <c r="A41" s="53" t="s">
        <v>69</v>
      </c>
      <c r="B41" s="84">
        <v>10.987468</v>
      </c>
      <c r="C41" s="84">
        <v>7.1602030000000001</v>
      </c>
      <c r="D41" s="84">
        <v>7.7328089999999996</v>
      </c>
      <c r="E41" s="84">
        <v>49.630228000000002</v>
      </c>
      <c r="F41" s="84">
        <v>44.953221999999997</v>
      </c>
      <c r="G41" s="85">
        <f t="shared" si="1"/>
        <v>10.404161908572434</v>
      </c>
    </row>
    <row r="42" spans="1:7" ht="12.75" customHeight="1" x14ac:dyDescent="0.2">
      <c r="A42" s="53" t="s">
        <v>70</v>
      </c>
      <c r="B42" s="84">
        <v>1.6819839999999999</v>
      </c>
      <c r="C42" s="84">
        <v>1.0071600000000001</v>
      </c>
      <c r="D42" s="84">
        <v>1.52023</v>
      </c>
      <c r="E42" s="84">
        <v>8.5722430000000003</v>
      </c>
      <c r="F42" s="84">
        <v>10.244721</v>
      </c>
      <c r="G42" s="85">
        <f t="shared" si="1"/>
        <v>-16.325266446982781</v>
      </c>
    </row>
    <row r="43" spans="1:7" ht="12.75" customHeight="1" x14ac:dyDescent="0.2">
      <c r="A43" s="56" t="s">
        <v>71</v>
      </c>
      <c r="B43" s="84">
        <f>B8-B10</f>
        <v>184.20615700000008</v>
      </c>
      <c r="C43" s="84">
        <f>C8-C10</f>
        <v>209.39568899999995</v>
      </c>
      <c r="D43" s="84">
        <f>D8-D10</f>
        <v>110.65614500000015</v>
      </c>
      <c r="E43" s="84">
        <f>E8-E10</f>
        <v>980.39153400000032</v>
      </c>
      <c r="F43" s="84">
        <f>F8-F10</f>
        <v>1082.0848169999999</v>
      </c>
      <c r="G43" s="85">
        <f t="shared" si="1"/>
        <v>-9.3979031405261537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109.981666</v>
      </c>
      <c r="C45" s="84">
        <v>140.12973400000001</v>
      </c>
      <c r="D45" s="84">
        <v>65.615200999999999</v>
      </c>
      <c r="E45" s="84">
        <v>621.92703400000005</v>
      </c>
      <c r="F45" s="84">
        <v>655.58539499999995</v>
      </c>
      <c r="G45" s="85">
        <f>IF(AND(F45&gt;0,E45&gt;0),(E45/F45%)-100,"x  ")</f>
        <v>-5.1340925616562743</v>
      </c>
    </row>
    <row r="46" spans="1:7" ht="12.75" customHeight="1" x14ac:dyDescent="0.2">
      <c r="A46" s="54" t="s">
        <v>73</v>
      </c>
      <c r="B46" s="84">
        <v>39.255099000000001</v>
      </c>
      <c r="C46" s="84">
        <v>37.544006000000003</v>
      </c>
      <c r="D46" s="84">
        <v>12.331723</v>
      </c>
      <c r="E46" s="84">
        <v>156.14121800000001</v>
      </c>
      <c r="F46" s="84">
        <v>176.87465800000001</v>
      </c>
      <c r="G46" s="85">
        <f>IF(AND(F46&gt;0,E46&gt;0),(E46/F46%)-100,"x  ")</f>
        <v>-11.722108884586518</v>
      </c>
    </row>
    <row r="47" spans="1:7" ht="12.75" customHeight="1" x14ac:dyDescent="0.2">
      <c r="A47" s="54" t="s">
        <v>74</v>
      </c>
      <c r="B47" s="84">
        <v>22.850852</v>
      </c>
      <c r="C47" s="84">
        <v>19.541519999999998</v>
      </c>
      <c r="D47" s="84">
        <v>19.557238000000002</v>
      </c>
      <c r="E47" s="84">
        <v>118.974716</v>
      </c>
      <c r="F47" s="84">
        <v>131.81312700000001</v>
      </c>
      <c r="G47" s="85">
        <f>IF(AND(F47&gt;0,E47&gt;0),(E47/F47%)-100,"x  ")</f>
        <v>-9.7398577002122124</v>
      </c>
    </row>
    <row r="48" spans="1:7" ht="12.75" customHeight="1" x14ac:dyDescent="0.2">
      <c r="A48" s="54" t="s">
        <v>75</v>
      </c>
      <c r="B48" s="84">
        <v>9.0665820000000004</v>
      </c>
      <c r="C48" s="84">
        <v>9.1508929999999999</v>
      </c>
      <c r="D48" s="84">
        <v>8.2534969999999994</v>
      </c>
      <c r="E48" s="84">
        <v>56.957532</v>
      </c>
      <c r="F48" s="84">
        <v>74.842867999999996</v>
      </c>
      <c r="G48" s="85">
        <f>IF(AND(F48&gt;0,E48&gt;0),(E48/F48%)-100,"x  ")</f>
        <v>-23.897181492296625</v>
      </c>
    </row>
    <row r="49" spans="1:7" ht="12.75" customHeight="1" x14ac:dyDescent="0.2">
      <c r="A49" s="55" t="s">
        <v>76</v>
      </c>
      <c r="B49" s="84">
        <v>11.3047</v>
      </c>
      <c r="C49" s="84">
        <v>7.0046080000000002</v>
      </c>
      <c r="D49" s="84">
        <v>60.474795999999998</v>
      </c>
      <c r="E49" s="84">
        <v>107.86564799999999</v>
      </c>
      <c r="F49" s="84">
        <v>49.136232</v>
      </c>
      <c r="G49" s="85">
        <f>IF(AND(F49&gt;0,E49&gt;0),(E49/F49%)-100,"x  ")</f>
        <v>119.52364601339391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1.1875009999999999</v>
      </c>
      <c r="C51" s="84">
        <v>0.90199600000000002</v>
      </c>
      <c r="D51" s="84">
        <v>0.72889800000000005</v>
      </c>
      <c r="E51" s="84">
        <v>4.3985200000000004</v>
      </c>
      <c r="F51" s="84">
        <v>4.3643340000000004</v>
      </c>
      <c r="G51" s="85">
        <f>IF(AND(F51&gt;0,E51&gt;0),(E51/F51%)-100,"x  ")</f>
        <v>0.78330393594991676</v>
      </c>
    </row>
    <row r="52" spans="1:7" ht="12.75" customHeight="1" x14ac:dyDescent="0.2">
      <c r="A52" s="56" t="s">
        <v>118</v>
      </c>
      <c r="B52" s="84">
        <v>0.67146600000000001</v>
      </c>
      <c r="C52" s="84">
        <v>0.73064399999999996</v>
      </c>
      <c r="D52" s="84">
        <v>0.40750399999999998</v>
      </c>
      <c r="E52" s="84">
        <v>4.3729209999999998</v>
      </c>
      <c r="F52" s="84">
        <v>3.1391070000000001</v>
      </c>
      <c r="G52" s="85">
        <f>IF(AND(F52&gt;0,E52&gt;0),(E52/F52%)-100,"x  ")</f>
        <v>39.304617523391187</v>
      </c>
    </row>
    <row r="53" spans="1:7" ht="12.75" customHeight="1" x14ac:dyDescent="0.2">
      <c r="A53" s="56" t="s">
        <v>78</v>
      </c>
      <c r="B53" s="84">
        <v>2.7973710000000001</v>
      </c>
      <c r="C53" s="84">
        <v>2.5266649999999999</v>
      </c>
      <c r="D53" s="84">
        <v>2.2738649999999998</v>
      </c>
      <c r="E53" s="84">
        <v>16.467303000000001</v>
      </c>
      <c r="F53" s="84">
        <v>19.992291000000002</v>
      </c>
      <c r="G53" s="85">
        <f>IF(AND(F53&gt;0,E53&gt;0),(E53/F53%)-100,"x  ")</f>
        <v>-17.631736152700057</v>
      </c>
    </row>
    <row r="54" spans="1:7" ht="12.75" customHeight="1" x14ac:dyDescent="0.2">
      <c r="A54" s="57" t="s">
        <v>79</v>
      </c>
      <c r="B54" s="84">
        <v>129.25166899999999</v>
      </c>
      <c r="C54" s="84">
        <v>128.14107100000001</v>
      </c>
      <c r="D54" s="84">
        <v>146.51393300000001</v>
      </c>
      <c r="E54" s="84">
        <v>821.21756500000004</v>
      </c>
      <c r="F54" s="84">
        <v>818.01077599999996</v>
      </c>
      <c r="G54" s="85">
        <f>IF(AND(F54&gt;0,E54&gt;0),(E54/F54%)-100,"x  ")</f>
        <v>0.39202283076036792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104.56069100000001</v>
      </c>
      <c r="C56" s="84">
        <v>108.06758000000001</v>
      </c>
      <c r="D56" s="84">
        <v>115.46832000000001</v>
      </c>
      <c r="E56" s="84">
        <v>658.03581199999996</v>
      </c>
      <c r="F56" s="84">
        <v>658.01059699999996</v>
      </c>
      <c r="G56" s="85">
        <f>IF(AND(F56&gt;0,E56&gt;0),(E56/F56%)-100,"x  ")</f>
        <v>3.8320051553739631E-3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86.305770999999993</v>
      </c>
      <c r="C58" s="84">
        <v>86.132197000000005</v>
      </c>
      <c r="D58" s="84">
        <v>92.101411999999996</v>
      </c>
      <c r="E58" s="84">
        <v>536.03765399999997</v>
      </c>
      <c r="F58" s="84">
        <v>537.83254499999998</v>
      </c>
      <c r="G58" s="85">
        <f>IF(AND(F58&gt;0,E58&gt;0),(E58/F58%)-100,"x  ")</f>
        <v>-0.33372673645104101</v>
      </c>
    </row>
    <row r="59" spans="1:7" ht="12.75" customHeight="1" x14ac:dyDescent="0.2">
      <c r="A59" s="51" t="s">
        <v>82</v>
      </c>
      <c r="B59" s="84">
        <v>5.333844</v>
      </c>
      <c r="C59" s="84">
        <v>5.8521780000000003</v>
      </c>
      <c r="D59" s="84">
        <v>5.2487159999999999</v>
      </c>
      <c r="E59" s="84">
        <v>33.879294000000002</v>
      </c>
      <c r="F59" s="84">
        <v>30.180510000000002</v>
      </c>
      <c r="G59" s="85">
        <f>IF(AND(F59&gt;0,E59&gt;0),(E59/F59%)-100,"x  ")</f>
        <v>12.255538425295015</v>
      </c>
    </row>
    <row r="60" spans="1:7" ht="12.75" customHeight="1" x14ac:dyDescent="0.2">
      <c r="A60" s="50" t="s">
        <v>119</v>
      </c>
      <c r="B60" s="90">
        <v>22.458134000000001</v>
      </c>
      <c r="C60" s="84">
        <v>17.425165</v>
      </c>
      <c r="D60" s="84">
        <v>28.455459000000001</v>
      </c>
      <c r="E60" s="84">
        <v>152.127938</v>
      </c>
      <c r="F60" s="84">
        <v>150.03068400000001</v>
      </c>
      <c r="G60" s="85">
        <f>IF(AND(F60&gt;0,E60&gt;0),(E60/F60%)-100,"x  ")</f>
        <v>1.3978833823086347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4.4269360000000004</v>
      </c>
      <c r="C62" s="84">
        <v>6.4750079999999999</v>
      </c>
      <c r="D62" s="84">
        <v>5.9346930000000002</v>
      </c>
      <c r="E62" s="84">
        <v>46.694668999999998</v>
      </c>
      <c r="F62" s="84">
        <v>37.327989000000002</v>
      </c>
      <c r="G62" s="85">
        <f>IF(AND(F62&gt;0,E62&gt;0),(E62/F62%)-100,"x  ")</f>
        <v>25.092913523951154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299.959543</v>
      </c>
      <c r="C64" s="84">
        <v>314.30632100000003</v>
      </c>
      <c r="D64" s="84">
        <v>306.882587</v>
      </c>
      <c r="E64" s="84">
        <v>1881.713252</v>
      </c>
      <c r="F64" s="84">
        <v>1741.2498700000001</v>
      </c>
      <c r="G64" s="85">
        <f>IF(AND(F64&gt;0,E64&gt;0),(E64/F64%)-100,"x  ")</f>
        <v>8.0668136388719489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38.555107999999997</v>
      </c>
      <c r="C66" s="84">
        <v>37.829126000000002</v>
      </c>
      <c r="D66" s="84">
        <v>37.682251999999998</v>
      </c>
      <c r="E66" s="84">
        <v>243.20913999999999</v>
      </c>
      <c r="F66" s="84">
        <v>238.61615699999999</v>
      </c>
      <c r="G66" s="85">
        <f t="shared" ref="G66:G71" si="2">IF(AND(F66&gt;0,E66&gt;0),(E66/F66%)-100,"x  ")</f>
        <v>1.9248415772616738</v>
      </c>
    </row>
    <row r="67" spans="1:7" ht="12.75" customHeight="1" x14ac:dyDescent="0.2">
      <c r="A67" s="56" t="s">
        <v>177</v>
      </c>
      <c r="B67" s="84">
        <v>176.10851500000001</v>
      </c>
      <c r="C67" s="84">
        <v>197.33441400000001</v>
      </c>
      <c r="D67" s="84">
        <v>194.02556200000001</v>
      </c>
      <c r="E67" s="84">
        <v>1153.4404159999999</v>
      </c>
      <c r="F67" s="84">
        <v>1058.054948</v>
      </c>
      <c r="G67" s="85">
        <f t="shared" si="2"/>
        <v>9.0151714880501572</v>
      </c>
    </row>
    <row r="68" spans="1:7" ht="12.75" customHeight="1" x14ac:dyDescent="0.2">
      <c r="A68" s="56" t="s">
        <v>86</v>
      </c>
      <c r="B68" s="84">
        <v>27.298660000000002</v>
      </c>
      <c r="C68" s="84">
        <v>29.555437999999999</v>
      </c>
      <c r="D68" s="84">
        <v>26.482683000000002</v>
      </c>
      <c r="E68" s="84">
        <v>163.227529</v>
      </c>
      <c r="F68" s="84">
        <v>141.07986600000001</v>
      </c>
      <c r="G68" s="85">
        <f t="shared" si="2"/>
        <v>15.698670283681707</v>
      </c>
    </row>
    <row r="69" spans="1:7" ht="12.75" customHeight="1" x14ac:dyDescent="0.2">
      <c r="A69" s="56" t="s">
        <v>133</v>
      </c>
      <c r="B69" s="84">
        <v>14.170107</v>
      </c>
      <c r="C69" s="84">
        <v>9.8799329999999994</v>
      </c>
      <c r="D69" s="84">
        <v>14.061942</v>
      </c>
      <c r="E69" s="84">
        <v>79.002319999999997</v>
      </c>
      <c r="F69" s="84">
        <v>76.825163000000003</v>
      </c>
      <c r="G69" s="85">
        <f t="shared" si="2"/>
        <v>2.833911331890036</v>
      </c>
    </row>
    <row r="70" spans="1:7" ht="12.75" customHeight="1" x14ac:dyDescent="0.2">
      <c r="A70" s="58" t="s">
        <v>134</v>
      </c>
      <c r="B70" s="84">
        <v>4.1252979999999999</v>
      </c>
      <c r="C70" s="84">
        <v>3.1982710000000001</v>
      </c>
      <c r="D70" s="84">
        <v>3.0642049999999998</v>
      </c>
      <c r="E70" s="84">
        <v>22.193639000000001</v>
      </c>
      <c r="F70" s="84">
        <v>22.258251000000001</v>
      </c>
      <c r="G70" s="85">
        <f t="shared" si="2"/>
        <v>-0.29028336503169783</v>
      </c>
    </row>
    <row r="71" spans="1:7" ht="12.75" customHeight="1" x14ac:dyDescent="0.2">
      <c r="A71" s="59" t="s">
        <v>87</v>
      </c>
      <c r="B71" s="84">
        <v>7.3231780000000004</v>
      </c>
      <c r="C71" s="84">
        <v>5.2805270000000002</v>
      </c>
      <c r="D71" s="84">
        <v>7.101153</v>
      </c>
      <c r="E71" s="84">
        <v>33.252797999999999</v>
      </c>
      <c r="F71" s="84">
        <v>45.590268999999999</v>
      </c>
      <c r="G71" s="85">
        <f t="shared" si="2"/>
        <v>-27.061632384752983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4.183738</v>
      </c>
      <c r="C73" s="84">
        <v>2.9225140000000001</v>
      </c>
      <c r="D73" s="84">
        <v>3.6101760000000001</v>
      </c>
      <c r="E73" s="84">
        <v>19.878813999999998</v>
      </c>
      <c r="F73" s="84">
        <v>34.179650000000002</v>
      </c>
      <c r="G73" s="85">
        <f>IF(AND(F73&gt;0,E73&gt;0),(E73/F73%)-100,"x  ")</f>
        <v>-41.840206087540402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1654.603881</v>
      </c>
      <c r="C75" s="87">
        <v>1614.2663990000001</v>
      </c>
      <c r="D75" s="87">
        <v>1683.9363760000001</v>
      </c>
      <c r="E75" s="87">
        <v>9871.7419399999999</v>
      </c>
      <c r="F75" s="87">
        <v>9464.2506259999991</v>
      </c>
      <c r="G75" s="88">
        <f>IF(AND(F75&gt;0,E75&gt;0),(E75/F75%)-100,"x  ")</f>
        <v>4.3055845634576571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68:G75 B67:G67 A26:G30 A13:G24 A12 A32:G66 A31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A67">
    <cfRule type="expression" dxfId="2" priority="3">
      <formula>MOD(ROW(),2)=0</formula>
    </cfRule>
  </conditionalFormatting>
  <conditionalFormatting sqref="B12:G12">
    <cfRule type="expression" dxfId="1" priority="2">
      <formula>MOD(ROW(),2)=0</formula>
    </cfRule>
  </conditionalFormatting>
  <conditionalFormatting sqref="B31:G3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40" sqref="B40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9871.7419399999999</v>
      </c>
      <c r="C8" s="94"/>
      <c r="D8" s="93">
        <v>9464.2506259999991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2014</v>
      </c>
      <c r="C9" s="20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61</v>
      </c>
      <c r="B10" s="92">
        <v>1441.9018329999999</v>
      </c>
      <c r="C10" s="95">
        <f t="shared" ref="C10:C24" si="0">IF(B$8&gt;0,B10/B$8*100,0)</f>
        <v>14.606356626457762</v>
      </c>
      <c r="D10" s="96">
        <v>1166.223221</v>
      </c>
      <c r="E10" s="95">
        <f t="shared" ref="E10:E24" si="1">IF(D$8&gt;0,D10/D$8*100,0)</f>
        <v>12.322404246102431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171</v>
      </c>
      <c r="B11" s="92">
        <v>1140.128107</v>
      </c>
      <c r="C11" s="97">
        <f t="shared" si="0"/>
        <v>11.549411582369626</v>
      </c>
      <c r="D11" s="96">
        <v>1048.2931610000001</v>
      </c>
      <c r="E11" s="95">
        <f t="shared" si="1"/>
        <v>11.076346162264027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687.09730000000002</v>
      </c>
      <c r="C12" s="97">
        <f t="shared" si="0"/>
        <v>6.9602437358689704</v>
      </c>
      <c r="D12" s="96">
        <v>705.44912999999997</v>
      </c>
      <c r="E12" s="95">
        <f t="shared" si="1"/>
        <v>7.4538297629397547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72</v>
      </c>
      <c r="B13" s="92">
        <v>621.92703400000005</v>
      </c>
      <c r="C13" s="97">
        <f t="shared" si="0"/>
        <v>6.3000738651804751</v>
      </c>
      <c r="D13" s="96">
        <v>655.58539499999995</v>
      </c>
      <c r="E13" s="95">
        <f t="shared" si="1"/>
        <v>6.9269657039616943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576.38997199999994</v>
      </c>
      <c r="C14" s="97">
        <f t="shared" si="0"/>
        <v>5.8387868676396941</v>
      </c>
      <c r="D14" s="96">
        <v>593.84311100000002</v>
      </c>
      <c r="E14" s="95">
        <f t="shared" si="1"/>
        <v>6.2745919826827725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172</v>
      </c>
      <c r="B15" s="92">
        <v>536.03765399999997</v>
      </c>
      <c r="C15" s="97">
        <f t="shared" si="0"/>
        <v>5.4300209350893951</v>
      </c>
      <c r="D15" s="96">
        <v>537.83254499999998</v>
      </c>
      <c r="E15" s="95">
        <f t="shared" si="1"/>
        <v>5.6827800346123256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470.95810399999999</v>
      </c>
      <c r="C16" s="97">
        <f t="shared" si="0"/>
        <v>4.7707700106269186</v>
      </c>
      <c r="D16" s="96">
        <v>374.86010700000003</v>
      </c>
      <c r="E16" s="95">
        <f t="shared" si="1"/>
        <v>3.9608007206634182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173</v>
      </c>
      <c r="B17" s="92">
        <v>417.34015099999999</v>
      </c>
      <c r="C17" s="97">
        <f t="shared" si="0"/>
        <v>4.2276241978019131</v>
      </c>
      <c r="D17" s="96">
        <v>459.31106499999999</v>
      </c>
      <c r="E17" s="95">
        <f t="shared" si="1"/>
        <v>4.8531160379268679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2">
        <v>373.87742300000002</v>
      </c>
      <c r="C18" s="97">
        <f t="shared" si="0"/>
        <v>3.787350046956353</v>
      </c>
      <c r="D18" s="96">
        <v>345.38602300000002</v>
      </c>
      <c r="E18" s="95">
        <f t="shared" si="1"/>
        <v>3.6493752822982359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174</v>
      </c>
      <c r="B19" s="92">
        <v>364.944681</v>
      </c>
      <c r="C19" s="97">
        <f t="shared" si="0"/>
        <v>3.6968620454031034</v>
      </c>
      <c r="D19" s="96">
        <v>463.21877599999999</v>
      </c>
      <c r="E19" s="95">
        <f t="shared" si="1"/>
        <v>4.8944052128908622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53</v>
      </c>
      <c r="B20" s="92">
        <v>362.09329300000002</v>
      </c>
      <c r="C20" s="97">
        <f t="shared" si="0"/>
        <v>3.6679777003976262</v>
      </c>
      <c r="D20" s="96">
        <v>360.654695</v>
      </c>
      <c r="E20" s="95">
        <f t="shared" si="1"/>
        <v>3.8107052449479379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45</v>
      </c>
      <c r="B21" s="92">
        <v>304.56789900000001</v>
      </c>
      <c r="C21" s="97">
        <f t="shared" si="0"/>
        <v>3.0852498054664506</v>
      </c>
      <c r="D21" s="96">
        <v>275.17693700000001</v>
      </c>
      <c r="E21" s="95">
        <f t="shared" si="1"/>
        <v>2.9075406799143657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52</v>
      </c>
      <c r="B22" s="92">
        <v>202.326887</v>
      </c>
      <c r="C22" s="97">
        <f t="shared" si="0"/>
        <v>2.0495560786508973</v>
      </c>
      <c r="D22" s="96">
        <v>161.96512899999999</v>
      </c>
      <c r="E22" s="95">
        <f t="shared" si="1"/>
        <v>1.7113360095838188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172.07585700000001</v>
      </c>
      <c r="C23" s="97">
        <f t="shared" si="0"/>
        <v>1.7431154303452143</v>
      </c>
      <c r="D23" s="96">
        <v>163.46944400000001</v>
      </c>
      <c r="E23" s="95">
        <f t="shared" si="1"/>
        <v>1.7272307175691231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68</v>
      </c>
      <c r="B24" s="92">
        <v>168.590114</v>
      </c>
      <c r="C24" s="97">
        <f t="shared" si="0"/>
        <v>1.7078051171179622</v>
      </c>
      <c r="D24" s="96">
        <v>158.16568899999999</v>
      </c>
      <c r="E24" s="95">
        <f t="shared" si="1"/>
        <v>1.6711908343328352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2031.4856310000005</v>
      </c>
      <c r="C26" s="97">
        <f>IF(B$8&gt;0,B26/B$8*100,0)</f>
        <v>20.578795954627644</v>
      </c>
      <c r="D26" s="96">
        <f>D8-(SUM(D10:D24))</f>
        <v>1994.8161979999977</v>
      </c>
      <c r="E26" s="95">
        <f>IF(D$8&gt;0,D26/D$8*100,0)</f>
        <v>21.07738136730951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2014</v>
      </c>
      <c r="C33" s="6">
        <v>2013</v>
      </c>
      <c r="D33" s="6">
        <v>2012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1704.05313</v>
      </c>
      <c r="C34" s="98">
        <v>1645.6175780000001</v>
      </c>
      <c r="D34" s="98">
        <v>1686.372539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1656.4835559999999</v>
      </c>
      <c r="C35" s="98">
        <v>1514.602909</v>
      </c>
      <c r="D35" s="98">
        <v>1589.9980929999999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1558.398598</v>
      </c>
      <c r="C36" s="98">
        <v>1508.683399</v>
      </c>
      <c r="D36" s="98">
        <v>1969.4411660000001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1654.603881</v>
      </c>
      <c r="C37" s="98">
        <v>1641.0267570000001</v>
      </c>
      <c r="D37" s="98">
        <v>1487.2617789999999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1614.2663990000001</v>
      </c>
      <c r="C38" s="98">
        <v>1529.3692610000001</v>
      </c>
      <c r="D38" s="98">
        <v>1887.848473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1683.9363760000001</v>
      </c>
      <c r="C39" s="98">
        <v>1624.950722</v>
      </c>
      <c r="D39" s="98">
        <v>1835.079178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1561.5481589999999</v>
      </c>
      <c r="D40" s="98">
        <v>1604.0709890000001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1584.448873</v>
      </c>
      <c r="D41" s="98">
        <v>1658.1613279999999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1624.9585139999999</v>
      </c>
      <c r="D42" s="98">
        <v>1704.745848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1846.31052</v>
      </c>
      <c r="D43" s="98">
        <v>1855.8917180000001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1636.354501</v>
      </c>
      <c r="D44" s="98">
        <v>1526.569784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1476.287112</v>
      </c>
      <c r="D45" s="98">
        <v>1370.5327139999999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2014-08-27T07:47:10Z</cp:lastPrinted>
  <dcterms:created xsi:type="dcterms:W3CDTF">2012-03-28T07:56:08Z</dcterms:created>
  <dcterms:modified xsi:type="dcterms:W3CDTF">2019-08-19T09:32:36Z</dcterms:modified>
  <cp:category>LIS-Bericht</cp:category>
</cp:coreProperties>
</file>