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<sst xmlns="http://schemas.openxmlformats.org/spreadsheetml/2006/main" count="221" uniqueCount="179">
  <si>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</si>
  <si>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</si>
  <si>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</si>
  <si>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</si>
  <si>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</si>
  <si>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</si>
  <si>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</si>
  <si>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</si>
  <si>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</si>
  <si>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</si>
  <si>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</si>
  <si>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</si>
  <si>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</si>
  <si>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</si>
  <si>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</si>
  <si>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</si>
  <si>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</si>
  <si>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</si>
  <si>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</si>
  <si>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</si>
  <si>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</si>
  <si>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</si>
  <si>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</si>
  <si>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</si>
  <si>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</si>
  <si>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</si>
  <si>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</si>
  <si>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</si>
  <si>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</si>
  <si>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</si>
  <si>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</si>
  <si>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</si>
  <si>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</si>
  <si>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</si>
  <si>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</si>
  <si>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</si>
  <si>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</si>
  <si>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</si>
  <si>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</si>
  <si>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</si>
  <si>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</si>
  <si>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</si>
  <si>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</si>
  <si>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</si>
  <si>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</si>
  <si>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</si>
  <si>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</si>
  <si>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</si>
  <si>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</si>
  <si>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</si>
  <si>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</si>
  <si>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</si>
  <si>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</si>
  <si>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</si>
  <si>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</si>
  <si>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</si>
  <si>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</si>
  <si>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</si>
  <si>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</si>
  <si>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</si>
  <si>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</si>
  <si>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</si>
  <si>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</si>
  <si>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</si>
  <si>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</si>
  <si>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</si>
  <si>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</si>
  <si>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</si>
  <si>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</si>
  <si>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</si>
  <si>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</si>
  <si>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</si>
  <si>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</si>
  <si>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</si>
  <si>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</si>
  <si>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</si>
  <si>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</si>
  <si>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</si>
  <si>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</si>
  <si>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</si>
  <si>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</si>
  <si>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</si>
  <si>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</si>
  <si>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</si>
  <si>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</si>
  <si>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</si>
  <si>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</si>
  <si>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</si>
  <si>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</si>
  <si>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</si>
  <si>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</si>
  <si>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</si>
  <si>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</si>
  <si>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</si>
  <si>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</si>
  <si>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</si>
  <si>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</si>
  <si>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</si>
  <si>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</si>
  <si>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</si>
  <si>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</si>
  <si>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</si>
  <si>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</si>
  <si>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</si>
  <si>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</si>
  <si>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</si>
  <si>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</si>
  <si>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</si>
  <si>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</si>
  <si>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</si>
  <si>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</si>
  <si>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</si>
  <si>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</si>
  <si>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</si>
  <si>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</si>
  <si>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</si>
  <si>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</si>
  <si>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</si>
  <si>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</si>
  <si>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</si>
  <si>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</si>
  <si>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</si>
  <si>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</si>
  <si>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</si>
  <si>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</si>
  <si>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</si>
  <si>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</si>
  <si>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</si>
  <si>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</si>
  <si>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</si>
  <si>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</si>
  <si>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</si>
  <si>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</si>
  <si>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</si>
  <si>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</si>
  <si>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</si>
  <si>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</si>
  <si>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</si>
  <si>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</si>
  <si>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</si>
  <si>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</si>
  <si>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</si>
  <si>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</si>
  <si>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</si>
  <si>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</si>
  <si>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</si>
  <si>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</si>
  <si>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</si>
  <si>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</si>
  <si>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</si>
  <si>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</si>
  <si>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</si>
  <si>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</si>
  <si>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</si>
  <si>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</si>
  <si>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</si>
  <si>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</si>
  <si>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</si>
  <si>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</si>
  <si>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</si>
  <si>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3/15 SH</t>
  </si>
  <si>
    <t>3. Quartal 2015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</si>
  <si>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</si>
  <si>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</si>
  <si>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</si>
  <si>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</si>
  <si>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</si>
  <si>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</si>
  <si>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</si>
  <si>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2013 bis 2015 im Monatsvergleich</t>
  </si>
  <si>
    <t>Januar - September 2015</t>
  </si>
  <si>
    <t>China, Volksrepublik</t>
  </si>
  <si>
    <t>Verein.Staaten (USA)</t>
  </si>
  <si>
    <t>Vereinigt.Königreich</t>
  </si>
  <si>
    <t>Frankreich</t>
  </si>
  <si>
    <t xml:space="preserve">2. Einfuhr des Landes Schleswig-Holstein in 2013 bis 2015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</si>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</sst>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Norwegen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2154.9964279999999</c:v>
                </c:pt>
                <c:pt idx="1">
                  <c:v>1886.2332449999999</c:v>
                </c:pt>
                <c:pt idx="2">
                  <c:v>984.947136</c:v>
                </c:pt>
                <c:pt idx="3">
                  <c:v>854.79926599999999</c:v>
                </c:pt>
                <c:pt idx="4">
                  <c:v>839.76238699999999</c:v>
                </c:pt>
                <c:pt idx="5">
                  <c:v>706.01619600000004</c:v>
                </c:pt>
                <c:pt idx="6">
                  <c:v>694.95396300000004</c:v>
                </c:pt>
                <c:pt idx="7">
                  <c:v>637.67078800000002</c:v>
                </c:pt>
                <c:pt idx="8">
                  <c:v>550.80557599999997</c:v>
                </c:pt>
                <c:pt idx="9">
                  <c:v>537.70640000000003</c:v>
                </c:pt>
                <c:pt idx="10">
                  <c:v>492.61547200000001</c:v>
                </c:pt>
                <c:pt idx="11">
                  <c:v>434.856134</c:v>
                </c:pt>
                <c:pt idx="12">
                  <c:v>375.06002000000001</c:v>
                </c:pt>
                <c:pt idx="13">
                  <c:v>265.588168</c:v>
                </c:pt>
                <c:pt idx="14">
                  <c:v>254.218074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Norwegen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1797.650715</c:v>
                </c:pt>
                <c:pt idx="1">
                  <c:v>2140.9561819999999</c:v>
                </c:pt>
                <c:pt idx="2">
                  <c:v>996.57350499999995</c:v>
                </c:pt>
                <c:pt idx="3">
                  <c:v>833.08919100000003</c:v>
                </c:pt>
                <c:pt idx="4">
                  <c:v>871.59967700000004</c:v>
                </c:pt>
                <c:pt idx="5">
                  <c:v>696.73503600000004</c:v>
                </c:pt>
                <c:pt idx="6">
                  <c:v>703.24665000000005</c:v>
                </c:pt>
                <c:pt idx="7">
                  <c:v>921.194526</c:v>
                </c:pt>
                <c:pt idx="8">
                  <c:v>536.87892999999997</c:v>
                </c:pt>
                <c:pt idx="9">
                  <c:v>540.94570399999998</c:v>
                </c:pt>
                <c:pt idx="10">
                  <c:v>446.32723800000002</c:v>
                </c:pt>
                <c:pt idx="11">
                  <c:v>534.05752099999995</c:v>
                </c:pt>
                <c:pt idx="12">
                  <c:v>187.78392400000001</c:v>
                </c:pt>
                <c:pt idx="13">
                  <c:v>256.32020599999998</c:v>
                </c:pt>
                <c:pt idx="14">
                  <c:v>249.19678200000001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96992"/>
        <c:axId val="91010176"/>
      </c:barChart>
      <c:catAx>
        <c:axId val="73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379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4432"/>
        <c:axId val="110356352"/>
      </c:lineChart>
      <c:catAx>
        <c:axId val="1103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56352"/>
        <c:crosses val="autoZero"/>
        <c:auto val="1"/>
        <c:lblAlgn val="ctr"/>
        <c:lblOffset val="100"/>
        <c:noMultiLvlLbl val="0"/>
      </c:catAx>
      <c:valAx>
        <c:axId val="1103563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103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>
      <selection activeCell="B25" sqref="B25:C25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40" activePane="bottomLeft" state="frozen"/>
      <selection pane="bottomLeft" activeCell="A53" sqref="A53:A55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97</v>
      </c>
      <c r="C4" s="83" t="s">
        <v>98</v>
      </c>
      <c r="D4" s="83" t="s">
        <v>99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267.73516899999998</v>
      </c>
      <c r="C8" s="84">
        <v>267.764096</v>
      </c>
      <c r="D8" s="84">
        <v>278.52754900000002</v>
      </c>
      <c r="E8" s="84">
        <v>2461.4373529999998</v>
      </c>
      <c r="F8" s="84">
        <v>2305.2032100000001</v>
      </c>
      <c r="G8" s="85">
        <f>IF(AND(F8&gt;0,E8&gt;0),(E8/F8%)-100,"x  ")</f>
        <v>6.7774564221606965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8.0379380000000005</v>
      </c>
      <c r="C10" s="84">
        <v>8.884385</v>
      </c>
      <c r="D10" s="84">
        <v>7.0804999999999998</v>
      </c>
      <c r="E10" s="84">
        <v>73.101927000000003</v>
      </c>
      <c r="F10" s="84">
        <v>96.920761999999996</v>
      </c>
      <c r="G10" s="85">
        <f>IF(AND(F10&gt;0,E10&gt;0),(E10/F10%)-100,"x  ")</f>
        <v>-24.575575458228442</v>
      </c>
    </row>
    <row r="11" spans="1:7" s="9" customFormat="1" ht="12" x14ac:dyDescent="0.2">
      <c r="A11" s="37" t="s">
        <v>25</v>
      </c>
      <c r="B11" s="84">
        <v>92.481971000000001</v>
      </c>
      <c r="C11" s="84">
        <v>79.981408999999999</v>
      </c>
      <c r="D11" s="84">
        <v>87.814121999999998</v>
      </c>
      <c r="E11" s="84">
        <v>754.61829899999998</v>
      </c>
      <c r="F11" s="84">
        <v>723.64821800000004</v>
      </c>
      <c r="G11" s="85">
        <f>IF(AND(F11&gt;0,E11&gt;0),(E11/F11%)-100,"x  ")</f>
        <v>4.279714953986101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3.6399240000000002</v>
      </c>
      <c r="C13" s="84">
        <v>3.995708</v>
      </c>
      <c r="D13" s="84">
        <v>3.2984719999999998</v>
      </c>
      <c r="E13" s="84">
        <v>39.604492</v>
      </c>
      <c r="F13" s="84">
        <v>53.532893000000001</v>
      </c>
      <c r="G13" s="85">
        <f>IF(AND(F13&gt;0,E13&gt;0),(E13/F13%)-100,"x  ")</f>
        <v>-26.018397698028394</v>
      </c>
    </row>
    <row r="14" spans="1:7" s="9" customFormat="1" ht="12" x14ac:dyDescent="0.2">
      <c r="A14" s="38" t="s">
        <v>110</v>
      </c>
      <c r="B14" s="84">
        <v>37.152679999999997</v>
      </c>
      <c r="C14" s="84">
        <v>39.072203999999999</v>
      </c>
      <c r="D14" s="84">
        <v>40.429417999999998</v>
      </c>
      <c r="E14" s="84">
        <v>327.477869</v>
      </c>
      <c r="F14" s="84">
        <v>367.68799100000001</v>
      </c>
      <c r="G14" s="85">
        <f>IF(AND(F14&gt;0,E14&gt;0),(E14/F14%)-100,"x  ")</f>
        <v>-10.935935625920408</v>
      </c>
    </row>
    <row r="15" spans="1:7" s="9" customFormat="1" ht="12" x14ac:dyDescent="0.2">
      <c r="A15" s="38" t="s">
        <v>135</v>
      </c>
      <c r="B15" s="84">
        <v>35.609575999999997</v>
      </c>
      <c r="C15" s="84">
        <v>26.831004</v>
      </c>
      <c r="D15" s="84">
        <v>33.591678000000002</v>
      </c>
      <c r="E15" s="84">
        <v>292.81694599999997</v>
      </c>
      <c r="F15" s="84">
        <v>220.521388</v>
      </c>
      <c r="G15" s="85">
        <f>IF(AND(F15&gt;0,E15&gt;0),(E15/F15%)-100,"x  ")</f>
        <v>32.783921167773514</v>
      </c>
    </row>
    <row r="16" spans="1:7" s="9" customFormat="1" ht="12" x14ac:dyDescent="0.2">
      <c r="A16" s="37" t="s">
        <v>26</v>
      </c>
      <c r="B16" s="84">
        <v>111.536343</v>
      </c>
      <c r="C16" s="84">
        <v>121.85605700000001</v>
      </c>
      <c r="D16" s="84">
        <v>136.277109</v>
      </c>
      <c r="E16" s="84">
        <v>1155.9498100000001</v>
      </c>
      <c r="F16" s="84">
        <v>983.79746799999998</v>
      </c>
      <c r="G16" s="85">
        <f>IF(AND(F16&gt;0,E16&gt;0),(E16/F16%)-100,"x  ")</f>
        <v>17.498758392819937</v>
      </c>
    </row>
    <row r="17" spans="1:7" s="9" customFormat="1" ht="12" x14ac:dyDescent="0.2">
      <c r="A17" s="40" t="s">
        <v>27</v>
      </c>
      <c r="B17" s="84">
        <v>55.678916999999998</v>
      </c>
      <c r="C17" s="84">
        <v>57.042245000000001</v>
      </c>
      <c r="D17" s="84">
        <v>47.355817999999999</v>
      </c>
      <c r="E17" s="84">
        <v>477.76731699999999</v>
      </c>
      <c r="F17" s="84">
        <v>500.83676200000002</v>
      </c>
      <c r="G17" s="85">
        <f>IF(AND(F17&gt;0,E17&gt;0),(E17/F17%)-100,"x  ")</f>
        <v>-4.6061804464745109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1286.6859999999999</v>
      </c>
      <c r="C19" s="84">
        <v>1306.442638</v>
      </c>
      <c r="D19" s="84">
        <v>1275.0954609999999</v>
      </c>
      <c r="E19" s="84">
        <v>11865.217616</v>
      </c>
      <c r="F19" s="84">
        <v>11997.568538</v>
      </c>
      <c r="G19" s="85">
        <f>IF(AND(F19&gt;0,E19&gt;0),(E19/F19%)-100,"x  ")</f>
        <v>-1.1031478718442287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103.827111</v>
      </c>
      <c r="C21" s="84">
        <v>121.026946</v>
      </c>
      <c r="D21" s="84">
        <v>73.115454</v>
      </c>
      <c r="E21" s="84">
        <v>966.282872</v>
      </c>
      <c r="F21" s="84">
        <v>1315.453878</v>
      </c>
      <c r="G21" s="85">
        <f>IF(AND(F21&gt;0,E21&gt;0),(E21/F21%)-100,"x  ")</f>
        <v>-26.543766515848915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67.466066999999995</v>
      </c>
      <c r="C23" s="84">
        <v>100.420255</v>
      </c>
      <c r="D23" s="84">
        <v>52.052314000000003</v>
      </c>
      <c r="E23" s="84">
        <v>734.42498599999999</v>
      </c>
      <c r="F23" s="84">
        <v>1102.195375</v>
      </c>
      <c r="G23" s="85">
        <f>IF(AND(F23&gt;0,E23&gt;0),(E23/F23%)-100,"x  ")</f>
        <v>-33.367077864938423</v>
      </c>
    </row>
    <row r="24" spans="1:7" s="9" customFormat="1" ht="12" x14ac:dyDescent="0.2">
      <c r="A24" s="40" t="s">
        <v>30</v>
      </c>
      <c r="B24" s="84">
        <v>114.703481</v>
      </c>
      <c r="C24" s="84">
        <v>104.67744999999999</v>
      </c>
      <c r="D24" s="84">
        <v>98.369360999999998</v>
      </c>
      <c r="E24" s="84">
        <v>1045.0691429999999</v>
      </c>
      <c r="F24" s="84">
        <v>1170.192082</v>
      </c>
      <c r="G24" s="85">
        <f>IF(AND(F24&gt;0,E24&gt;0),(E24/F24%)-100,"x  ")</f>
        <v>-10.692512872429432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12.262793</v>
      </c>
      <c r="C26" s="84">
        <v>13.11885</v>
      </c>
      <c r="D26" s="84">
        <v>22.276264000000001</v>
      </c>
      <c r="E26" s="84">
        <v>168.73111499999999</v>
      </c>
      <c r="F26" s="84">
        <v>269.785008</v>
      </c>
      <c r="G26" s="85">
        <f>IF(AND(F26&gt;0,E26&gt;0),(E26/F26%)-100,"x  ")</f>
        <v>-37.457193692542035</v>
      </c>
    </row>
    <row r="27" spans="1:7" s="9" customFormat="1" ht="12" x14ac:dyDescent="0.2">
      <c r="A27" s="39" t="s">
        <v>111</v>
      </c>
      <c r="B27" s="84">
        <v>7.4464069999999998</v>
      </c>
      <c r="C27" s="84">
        <v>13.2425</v>
      </c>
      <c r="D27" s="84">
        <v>4.614007</v>
      </c>
      <c r="E27" s="84">
        <v>128.318467</v>
      </c>
      <c r="F27" s="84">
        <v>114.601438</v>
      </c>
      <c r="G27" s="85">
        <f>IF(AND(F27&gt;0,E27&gt;0),(E27/F27%)-100,"x  ")</f>
        <v>11.969334102072963</v>
      </c>
    </row>
    <row r="28" spans="1:7" s="9" customFormat="1" ht="12" x14ac:dyDescent="0.2">
      <c r="A28" s="42" t="s">
        <v>33</v>
      </c>
      <c r="B28" s="84">
        <v>1068.1554080000001</v>
      </c>
      <c r="C28" s="84">
        <v>1080.7382419999999</v>
      </c>
      <c r="D28" s="84">
        <v>1103.6106460000001</v>
      </c>
      <c r="E28" s="84">
        <v>9853.8656009999995</v>
      </c>
      <c r="F28" s="84">
        <v>9511.9225779999997</v>
      </c>
      <c r="G28" s="85">
        <f>IF(AND(F28&gt;0,E28&gt;0),(E28/F28%)-100,"x  ")</f>
        <v>3.5948886273619962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190.279325</v>
      </c>
      <c r="C30" s="84">
        <v>162.87078500000001</v>
      </c>
      <c r="D30" s="84">
        <v>173.196629</v>
      </c>
      <c r="E30" s="84">
        <v>1644.3776620000001</v>
      </c>
      <c r="F30" s="84">
        <v>1780.1040069999999</v>
      </c>
      <c r="G30" s="85">
        <f>IF(AND(F30&gt;0,E30&gt;0),(E30/F30%)-100,"x  ")</f>
        <v>-7.6246300478104558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65.605008999999995</v>
      </c>
      <c r="C32" s="84">
        <v>58.673301000000002</v>
      </c>
      <c r="D32" s="84">
        <v>55.300676000000003</v>
      </c>
      <c r="E32" s="84">
        <v>589.50174400000003</v>
      </c>
      <c r="F32" s="84">
        <v>707.76164600000004</v>
      </c>
      <c r="G32" s="85">
        <f>IF(AND(F32&gt;0,E32&gt;0),(E32/F32%)-100,"x  ")</f>
        <v>-16.709001210839844</v>
      </c>
    </row>
    <row r="33" spans="1:7" s="9" customFormat="1" ht="12" x14ac:dyDescent="0.2">
      <c r="A33" s="45" t="s">
        <v>35</v>
      </c>
      <c r="B33" s="84">
        <v>31.483871000000001</v>
      </c>
      <c r="C33" s="84">
        <v>25.718488000000001</v>
      </c>
      <c r="D33" s="84">
        <v>26.590957</v>
      </c>
      <c r="E33" s="84">
        <v>246.39951199999999</v>
      </c>
      <c r="F33" s="84">
        <v>227.69409999999999</v>
      </c>
      <c r="G33" s="85">
        <f>IF(AND(F33&gt;0,E33&gt;0),(E33/F33%)-100,"x  ")</f>
        <v>8.2151500631768641</v>
      </c>
    </row>
    <row r="34" spans="1:7" s="9" customFormat="1" ht="12" x14ac:dyDescent="0.2">
      <c r="A34" s="43" t="s">
        <v>36</v>
      </c>
      <c r="B34" s="84">
        <v>877.87608299999999</v>
      </c>
      <c r="C34" s="84">
        <v>917.86745699999994</v>
      </c>
      <c r="D34" s="84">
        <v>930.41401699999994</v>
      </c>
      <c r="E34" s="84">
        <v>8209.4879390000006</v>
      </c>
      <c r="F34" s="84">
        <v>7731.8185709999998</v>
      </c>
      <c r="G34" s="85">
        <f>IF(AND(F34&gt;0,E34&gt;0),(E34/F34%)-100,"x  ")</f>
        <v>6.1779691752159351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40.347639999999998</v>
      </c>
      <c r="C36" s="84">
        <v>51.990473999999999</v>
      </c>
      <c r="D36" s="84">
        <v>40.683889999999998</v>
      </c>
      <c r="E36" s="84">
        <v>356.14927699999998</v>
      </c>
      <c r="F36" s="84">
        <v>367.18548900000002</v>
      </c>
      <c r="G36" s="85">
        <f t="shared" ref="G36:G47" si="0">IF(AND(F36&gt;0,E36&gt;0),(E36/F36%)-100,"x  ")</f>
        <v>-3.0056231334348951</v>
      </c>
    </row>
    <row r="37" spans="1:7" s="9" customFormat="1" ht="12" x14ac:dyDescent="0.2">
      <c r="A37" s="45" t="s">
        <v>37</v>
      </c>
      <c r="B37" s="84">
        <v>15.017472</v>
      </c>
      <c r="C37" s="84">
        <v>12.534072999999999</v>
      </c>
      <c r="D37" s="84">
        <v>10.19495</v>
      </c>
      <c r="E37" s="84">
        <v>104.900925</v>
      </c>
      <c r="F37" s="84">
        <v>105.608771</v>
      </c>
      <c r="G37" s="85">
        <f t="shared" si="0"/>
        <v>-0.67025304176678446</v>
      </c>
    </row>
    <row r="38" spans="1:7" s="9" customFormat="1" ht="12" x14ac:dyDescent="0.2">
      <c r="A38" s="45" t="s">
        <v>38</v>
      </c>
      <c r="B38" s="84">
        <v>52.799581000000003</v>
      </c>
      <c r="C38" s="84">
        <v>63.746090000000002</v>
      </c>
      <c r="D38" s="84">
        <v>67.118667000000002</v>
      </c>
      <c r="E38" s="84">
        <v>465.41896400000002</v>
      </c>
      <c r="F38" s="84">
        <v>558.09760200000005</v>
      </c>
      <c r="G38" s="85">
        <f t="shared" si="0"/>
        <v>-16.606170259086696</v>
      </c>
    </row>
    <row r="39" spans="1:7" s="9" customFormat="1" ht="12" x14ac:dyDescent="0.2">
      <c r="A39" s="45" t="s">
        <v>39</v>
      </c>
      <c r="B39" s="84">
        <v>48.970621999999999</v>
      </c>
      <c r="C39" s="84">
        <v>38.758493999999999</v>
      </c>
      <c r="D39" s="84">
        <v>46.794494</v>
      </c>
      <c r="E39" s="84">
        <v>405.09109799999999</v>
      </c>
      <c r="F39" s="84">
        <v>365.66115600000001</v>
      </c>
      <c r="G39" s="85">
        <f t="shared" si="0"/>
        <v>10.783191310591377</v>
      </c>
    </row>
    <row r="40" spans="1:7" s="9" customFormat="1" ht="12" x14ac:dyDescent="0.2">
      <c r="A40" s="45" t="s">
        <v>40</v>
      </c>
      <c r="B40" s="84">
        <v>69.943636999999995</v>
      </c>
      <c r="C40" s="84">
        <v>119.716881</v>
      </c>
      <c r="D40" s="84">
        <v>125.147673</v>
      </c>
      <c r="E40" s="84">
        <v>882.67748700000004</v>
      </c>
      <c r="F40" s="84">
        <v>650.76767800000005</v>
      </c>
      <c r="G40" s="85">
        <f t="shared" si="0"/>
        <v>35.636344096364297</v>
      </c>
    </row>
    <row r="41" spans="1:7" s="9" customFormat="1" ht="12" x14ac:dyDescent="0.2">
      <c r="A41" s="45" t="s">
        <v>115</v>
      </c>
      <c r="B41" s="84">
        <v>169.166731</v>
      </c>
      <c r="C41" s="84">
        <v>165.66926599999999</v>
      </c>
      <c r="D41" s="84">
        <v>166.82310899999999</v>
      </c>
      <c r="E41" s="84">
        <v>1668.034911</v>
      </c>
      <c r="F41" s="84">
        <v>1630.244919</v>
      </c>
      <c r="G41" s="85">
        <f t="shared" si="0"/>
        <v>2.3180561128925632</v>
      </c>
    </row>
    <row r="42" spans="1:7" s="9" customFormat="1" ht="12" x14ac:dyDescent="0.2">
      <c r="A42" s="45" t="s">
        <v>116</v>
      </c>
      <c r="B42" s="84">
        <v>13.729194</v>
      </c>
      <c r="C42" s="84">
        <v>14.092245</v>
      </c>
      <c r="D42" s="84">
        <v>16.053916999999998</v>
      </c>
      <c r="E42" s="84">
        <v>124.560536</v>
      </c>
      <c r="F42" s="84">
        <v>121.768541</v>
      </c>
      <c r="G42" s="85">
        <f t="shared" si="0"/>
        <v>2.2928705370625977</v>
      </c>
    </row>
    <row r="43" spans="1:7" s="9" customFormat="1" ht="12" x14ac:dyDescent="0.2">
      <c r="A43" s="45" t="s">
        <v>117</v>
      </c>
      <c r="B43" s="84">
        <v>59.278776999999998</v>
      </c>
      <c r="C43" s="84">
        <v>54.479534999999998</v>
      </c>
      <c r="D43" s="84">
        <v>64.131569999999996</v>
      </c>
      <c r="E43" s="84">
        <v>521.64757399999996</v>
      </c>
      <c r="F43" s="84">
        <v>398.96868799999999</v>
      </c>
      <c r="G43" s="85">
        <f t="shared" si="0"/>
        <v>30.749001034386936</v>
      </c>
    </row>
    <row r="44" spans="1:7" s="9" customFormat="1" ht="12" x14ac:dyDescent="0.2">
      <c r="A44" s="45" t="s">
        <v>114</v>
      </c>
      <c r="B44" s="84">
        <v>23.550509999999999</v>
      </c>
      <c r="C44" s="84">
        <v>23.200811999999999</v>
      </c>
      <c r="D44" s="84">
        <v>23.997174000000001</v>
      </c>
      <c r="E44" s="84">
        <v>215.95130399999999</v>
      </c>
      <c r="F44" s="84">
        <v>205.69385199999999</v>
      </c>
      <c r="G44" s="85">
        <f t="shared" si="0"/>
        <v>4.9867567262049164</v>
      </c>
    </row>
    <row r="45" spans="1:7" s="9" customFormat="1" ht="12" x14ac:dyDescent="0.2">
      <c r="A45" s="45" t="s">
        <v>41</v>
      </c>
      <c r="B45" s="84">
        <v>30.252244999999998</v>
      </c>
      <c r="C45" s="84">
        <v>32.341909999999999</v>
      </c>
      <c r="D45" s="84">
        <v>35.599088000000002</v>
      </c>
      <c r="E45" s="84">
        <v>329.536429</v>
      </c>
      <c r="F45" s="84">
        <v>327.991716</v>
      </c>
      <c r="G45" s="85">
        <f t="shared" si="0"/>
        <v>0.47096098000230313</v>
      </c>
    </row>
    <row r="46" spans="1:7" s="9" customFormat="1" ht="12" x14ac:dyDescent="0.2">
      <c r="A46" s="45" t="s">
        <v>131</v>
      </c>
      <c r="B46" s="84">
        <v>10.901621</v>
      </c>
      <c r="C46" s="84">
        <v>12.162305999999999</v>
      </c>
      <c r="D46" s="84">
        <v>12.031567000000001</v>
      </c>
      <c r="E46" s="84">
        <v>88.228487999999999</v>
      </c>
      <c r="F46" s="84">
        <v>62.935580000000002</v>
      </c>
      <c r="G46" s="85">
        <f t="shared" si="0"/>
        <v>40.188567420845231</v>
      </c>
    </row>
    <row r="47" spans="1:7" s="9" customFormat="1" ht="24" x14ac:dyDescent="0.2">
      <c r="A47" s="68" t="s">
        <v>132</v>
      </c>
      <c r="B47" s="84">
        <v>21.993677999999999</v>
      </c>
      <c r="C47" s="84">
        <v>18.085857000000001</v>
      </c>
      <c r="D47" s="84">
        <v>29.776019999999999</v>
      </c>
      <c r="E47" s="84">
        <v>185.974366</v>
      </c>
      <c r="F47" s="84">
        <v>154.67710299999999</v>
      </c>
      <c r="G47" s="85">
        <f t="shared" si="0"/>
        <v>20.233934042584195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80.761954000000003</v>
      </c>
      <c r="C49" s="84">
        <v>81.197371000000004</v>
      </c>
      <c r="D49" s="84">
        <v>108.9832</v>
      </c>
      <c r="E49" s="84">
        <v>742.639545</v>
      </c>
      <c r="F49" s="84">
        <v>662.67668700000002</v>
      </c>
      <c r="G49" s="85">
        <f>IF(AND(F49&gt;0,E49&gt;0),(E49/F49%)-100,"x  ")</f>
        <v>12.066647215552337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1635.183123</v>
      </c>
      <c r="C51" s="87">
        <v>1655.4041050000001</v>
      </c>
      <c r="D51" s="87">
        <v>1662.6062099999999</v>
      </c>
      <c r="E51" s="87">
        <v>15069.294513999999</v>
      </c>
      <c r="F51" s="87">
        <v>14965.448435</v>
      </c>
      <c r="G51" s="88">
        <f>IF(AND(F51&gt;0,E51&gt;0),(E51/F51%)-100,"x  ")</f>
        <v>0.69390556154090177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55" activePane="bottomLeft" state="frozen"/>
      <selection pane="bottomLeft" activeCell="A67" sqref="A6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97</v>
      </c>
      <c r="C4" s="89" t="s">
        <v>98</v>
      </c>
      <c r="D4" s="89" t="s">
        <v>99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1106.4477790000001</v>
      </c>
      <c r="C8" s="84">
        <v>1124.2998239999999</v>
      </c>
      <c r="D8" s="84">
        <v>1096.16506</v>
      </c>
      <c r="E8" s="84">
        <v>10109.231824</v>
      </c>
      <c r="F8" s="84">
        <v>10548.828493000001</v>
      </c>
      <c r="G8" s="85">
        <f>IF(AND(F8&gt;0,E8&gt;0),(E8/F8%)-100,"x  ")</f>
        <v>-4.1672558170009921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938.57214199999999</v>
      </c>
      <c r="C10" s="84">
        <v>970.890581</v>
      </c>
      <c r="D10" s="84">
        <v>957.12057300000004</v>
      </c>
      <c r="E10" s="84">
        <v>8759.1004389999998</v>
      </c>
      <c r="F10" s="84">
        <v>9083.7220440000001</v>
      </c>
      <c r="G10" s="85">
        <f>IF(AND(F10&gt;0,E10&gt;0),(E10/F10%)-100,"x  ")</f>
        <v>-3.5736629041222159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432.07043800000002</v>
      </c>
      <c r="C12" s="99">
        <f>SUM(C14:C31)</f>
        <v>382.43086600000009</v>
      </c>
      <c r="D12" s="99">
        <f>SUM(D14:D31)</f>
        <v>430.65326699999997</v>
      </c>
      <c r="E12" s="99">
        <f>SUM(E14:E31)</f>
        <v>3937.1779120000006</v>
      </c>
      <c r="F12" s="99">
        <f>SUM(F14:F31)</f>
        <v>3992.7676539999993</v>
      </c>
      <c r="G12" s="100">
        <f>IF(AND(F12&gt;0,E12&gt;0),(E12/F12%)-100,"x  ")</f>
        <v>-1.392260878098142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67.049944999999994</v>
      </c>
      <c r="C14" s="84">
        <v>51.77581</v>
      </c>
      <c r="D14" s="84">
        <v>61.005164000000001</v>
      </c>
      <c r="E14" s="84">
        <v>550.80557599999997</v>
      </c>
      <c r="F14" s="84">
        <v>536.87892999999997</v>
      </c>
      <c r="G14" s="85">
        <f t="shared" ref="G14:G32" si="0">IF(AND(F14&gt;0,E14&gt;0),(E14/F14%)-100,"x  ")</f>
        <v>2.5940012210946719</v>
      </c>
    </row>
    <row r="15" spans="1:7" ht="12.75" customHeight="1" x14ac:dyDescent="0.2">
      <c r="A15" s="53" t="s">
        <v>45</v>
      </c>
      <c r="B15" s="84">
        <v>59.756231</v>
      </c>
      <c r="C15" s="84">
        <v>47.873435999999998</v>
      </c>
      <c r="D15" s="84">
        <v>51.589315999999997</v>
      </c>
      <c r="E15" s="84">
        <v>492.61547200000001</v>
      </c>
      <c r="F15" s="84">
        <v>446.32723800000002</v>
      </c>
      <c r="G15" s="85">
        <f t="shared" si="0"/>
        <v>10.370918478428152</v>
      </c>
    </row>
    <row r="16" spans="1:7" ht="12.75" customHeight="1" x14ac:dyDescent="0.2">
      <c r="A16" s="53" t="s">
        <v>46</v>
      </c>
      <c r="B16" s="84">
        <v>2.7751070000000002</v>
      </c>
      <c r="C16" s="84">
        <v>3.3877359999999999</v>
      </c>
      <c r="D16" s="84">
        <v>2.8914800000000001</v>
      </c>
      <c r="E16" s="84">
        <v>26.640751999999999</v>
      </c>
      <c r="F16" s="84">
        <v>23.373179</v>
      </c>
      <c r="G16" s="85">
        <f t="shared" si="0"/>
        <v>13.980011020323758</v>
      </c>
    </row>
    <row r="17" spans="1:7" ht="12.75" customHeight="1" x14ac:dyDescent="0.2">
      <c r="A17" s="53" t="s">
        <v>47</v>
      </c>
      <c r="B17" s="84">
        <v>90.082233000000002</v>
      </c>
      <c r="C17" s="84">
        <v>89.637473</v>
      </c>
      <c r="D17" s="84">
        <v>97.448369999999997</v>
      </c>
      <c r="E17" s="84">
        <v>839.76238699999999</v>
      </c>
      <c r="F17" s="84">
        <v>871.59967700000004</v>
      </c>
      <c r="G17" s="85">
        <f t="shared" si="0"/>
        <v>-3.652742289852867</v>
      </c>
    </row>
    <row r="18" spans="1:7" ht="12.75" customHeight="1" x14ac:dyDescent="0.2">
      <c r="A18" s="53" t="s">
        <v>48</v>
      </c>
      <c r="B18" s="84">
        <v>64.070232000000004</v>
      </c>
      <c r="C18" s="84">
        <v>52.405166000000001</v>
      </c>
      <c r="D18" s="84">
        <v>58.854987999999999</v>
      </c>
      <c r="E18" s="84">
        <v>537.70640000000003</v>
      </c>
      <c r="F18" s="84">
        <v>540.94570399999998</v>
      </c>
      <c r="G18" s="85">
        <f t="shared" si="0"/>
        <v>-0.59882239123945169</v>
      </c>
    </row>
    <row r="19" spans="1:7" ht="12.75" customHeight="1" x14ac:dyDescent="0.2">
      <c r="A19" s="53" t="s">
        <v>49</v>
      </c>
      <c r="B19" s="84">
        <v>8.2731659999999998</v>
      </c>
      <c r="C19" s="84">
        <v>8.4248689999999993</v>
      </c>
      <c r="D19" s="84">
        <v>10.760399</v>
      </c>
      <c r="E19" s="84">
        <v>88.777632999999994</v>
      </c>
      <c r="F19" s="84">
        <v>59.199635000000001</v>
      </c>
      <c r="G19" s="85">
        <f t="shared" si="0"/>
        <v>49.9631425092401</v>
      </c>
    </row>
    <row r="20" spans="1:7" ht="12.75" customHeight="1" x14ac:dyDescent="0.2">
      <c r="A20" s="53" t="s">
        <v>50</v>
      </c>
      <c r="B20" s="84">
        <v>14.878619</v>
      </c>
      <c r="C20" s="84">
        <v>12.119543</v>
      </c>
      <c r="D20" s="84">
        <v>19.786874000000001</v>
      </c>
      <c r="E20" s="84">
        <v>137.31929400000001</v>
      </c>
      <c r="F20" s="84">
        <v>106.125378</v>
      </c>
      <c r="G20" s="85">
        <f t="shared" si="0"/>
        <v>29.393455729316713</v>
      </c>
    </row>
    <row r="21" spans="1:7" ht="12.75" customHeight="1" x14ac:dyDescent="0.2">
      <c r="A21" s="53" t="s">
        <v>51</v>
      </c>
      <c r="B21" s="84">
        <v>4.3034270000000001</v>
      </c>
      <c r="C21" s="84">
        <v>2.1076109999999999</v>
      </c>
      <c r="D21" s="84">
        <v>2.2158250000000002</v>
      </c>
      <c r="E21" s="84">
        <v>24.139036999999998</v>
      </c>
      <c r="F21" s="84">
        <v>27.08428</v>
      </c>
      <c r="G21" s="85">
        <f t="shared" si="0"/>
        <v>-10.874363283794153</v>
      </c>
    </row>
    <row r="22" spans="1:7" ht="12.75" customHeight="1" x14ac:dyDescent="0.2">
      <c r="A22" s="53" t="s">
        <v>52</v>
      </c>
      <c r="B22" s="84">
        <v>26.203803000000001</v>
      </c>
      <c r="C22" s="84">
        <v>25.782844000000001</v>
      </c>
      <c r="D22" s="84">
        <v>29.079881</v>
      </c>
      <c r="E22" s="84">
        <v>251.065731</v>
      </c>
      <c r="F22" s="84">
        <v>335.420006</v>
      </c>
      <c r="G22" s="85">
        <f t="shared" si="0"/>
        <v>-25.148850244788321</v>
      </c>
    </row>
    <row r="23" spans="1:7" ht="12.75" customHeight="1" x14ac:dyDescent="0.2">
      <c r="A23" s="53" t="s">
        <v>53</v>
      </c>
      <c r="B23" s="84">
        <v>39.445470999999998</v>
      </c>
      <c r="C23" s="84">
        <v>35.684693000000003</v>
      </c>
      <c r="D23" s="84">
        <v>38.328378999999998</v>
      </c>
      <c r="E23" s="84">
        <v>434.856134</v>
      </c>
      <c r="F23" s="84">
        <v>534.05752099999995</v>
      </c>
      <c r="G23" s="85">
        <f t="shared" si="0"/>
        <v>-18.575037912442397</v>
      </c>
    </row>
    <row r="24" spans="1:7" ht="12.75" customHeight="1" x14ac:dyDescent="0.2">
      <c r="A24" s="53" t="s">
        <v>54</v>
      </c>
      <c r="B24" s="84">
        <v>30.347608000000001</v>
      </c>
      <c r="C24" s="84">
        <v>25.647722000000002</v>
      </c>
      <c r="D24" s="84">
        <v>27.474447999999999</v>
      </c>
      <c r="E24" s="84">
        <v>265.588168</v>
      </c>
      <c r="F24" s="84">
        <v>256.32020599999998</v>
      </c>
      <c r="G24" s="85">
        <f t="shared" si="0"/>
        <v>3.6157750278961629</v>
      </c>
    </row>
    <row r="25" spans="1:7" ht="12.75" customHeight="1" x14ac:dyDescent="0.2">
      <c r="A25" s="53" t="s">
        <v>64</v>
      </c>
      <c r="B25" s="84">
        <v>2.6037340000000002</v>
      </c>
      <c r="C25" s="84">
        <v>2.0117099999999999</v>
      </c>
      <c r="D25" s="84">
        <v>3.228065</v>
      </c>
      <c r="E25" s="84">
        <v>27.556939</v>
      </c>
      <c r="F25" s="84">
        <v>23.440435999999998</v>
      </c>
      <c r="G25" s="85">
        <f t="shared" si="0"/>
        <v>17.561546210147299</v>
      </c>
    </row>
    <row r="26" spans="1:7" ht="12.75" customHeight="1" x14ac:dyDescent="0.2">
      <c r="A26" s="53" t="s">
        <v>65</v>
      </c>
      <c r="B26" s="84">
        <v>0.40424599999999999</v>
      </c>
      <c r="C26" s="84">
        <v>0.68177299999999996</v>
      </c>
      <c r="D26" s="84">
        <v>1.445886</v>
      </c>
      <c r="E26" s="84">
        <v>9.9297810000000002</v>
      </c>
      <c r="F26" s="84">
        <v>7.610239</v>
      </c>
      <c r="G26" s="85">
        <f t="shared" si="0"/>
        <v>30.479226736505893</v>
      </c>
    </row>
    <row r="27" spans="1:7" ht="12.75" customHeight="1" x14ac:dyDescent="0.2">
      <c r="A27" s="53" t="s">
        <v>66</v>
      </c>
      <c r="B27" s="84">
        <v>12.164823</v>
      </c>
      <c r="C27" s="84">
        <v>15.374542</v>
      </c>
      <c r="D27" s="84">
        <v>13.371579000000001</v>
      </c>
      <c r="E27" s="84">
        <v>150.630697</v>
      </c>
      <c r="F27" s="84">
        <v>122.302778</v>
      </c>
      <c r="G27" s="85">
        <f t="shared" si="0"/>
        <v>23.162122286380111</v>
      </c>
    </row>
    <row r="28" spans="1:7" ht="12.75" customHeight="1" x14ac:dyDescent="0.2">
      <c r="A28" s="53" t="s">
        <v>57</v>
      </c>
      <c r="B28" s="84">
        <v>1.916579</v>
      </c>
      <c r="C28" s="84">
        <v>1.6786000000000001</v>
      </c>
      <c r="D28" s="84">
        <v>3.3272249999999999</v>
      </c>
      <c r="E28" s="84">
        <v>16.911405999999999</v>
      </c>
      <c r="F28" s="84">
        <v>17.154126000000002</v>
      </c>
      <c r="G28" s="85">
        <f t="shared" si="0"/>
        <v>-1.4149365581202034</v>
      </c>
    </row>
    <row r="29" spans="1:7" ht="12.75" customHeight="1" x14ac:dyDescent="0.2">
      <c r="A29" s="53" t="s">
        <v>58</v>
      </c>
      <c r="B29" s="84">
        <v>7.4593829999999999</v>
      </c>
      <c r="C29" s="84">
        <v>7.6142510000000003</v>
      </c>
      <c r="D29" s="84">
        <v>9.6164830000000006</v>
      </c>
      <c r="E29" s="84">
        <v>80.805283000000003</v>
      </c>
      <c r="F29" s="84">
        <v>82.933259000000007</v>
      </c>
      <c r="G29" s="85">
        <f t="shared" si="0"/>
        <v>-2.5658897596198358</v>
      </c>
    </row>
    <row r="30" spans="1:7" ht="12.75" customHeight="1" x14ac:dyDescent="0.2">
      <c r="A30" s="53" t="s">
        <v>55</v>
      </c>
      <c r="B30" s="84">
        <v>0.14604400000000001</v>
      </c>
      <c r="C30" s="84">
        <v>0.138403</v>
      </c>
      <c r="D30" s="84">
        <v>0.10134799999999999</v>
      </c>
      <c r="E30" s="84">
        <v>0.72035400000000005</v>
      </c>
      <c r="F30" s="84">
        <v>0.69479400000000002</v>
      </c>
      <c r="G30" s="85">
        <f t="shared" si="0"/>
        <v>3.6787882451489224</v>
      </c>
    </row>
    <row r="31" spans="1:7" ht="12.75" customHeight="1" x14ac:dyDescent="0.2">
      <c r="A31" s="53" t="s">
        <v>56</v>
      </c>
      <c r="B31" s="84">
        <v>0.18978700000000001</v>
      </c>
      <c r="C31" s="84">
        <v>8.4683999999999995E-2</v>
      </c>
      <c r="D31" s="84">
        <v>0.127557</v>
      </c>
      <c r="E31" s="84">
        <v>1.346868</v>
      </c>
      <c r="F31" s="84">
        <v>1.300268</v>
      </c>
      <c r="G31" s="85">
        <f t="shared" si="0"/>
        <v>3.5838765546795059</v>
      </c>
    </row>
    <row r="32" spans="1:7" ht="12.75" customHeight="1" x14ac:dyDescent="0.2">
      <c r="A32" s="54" t="s">
        <v>59</v>
      </c>
      <c r="B32" s="99">
        <f>B10-B12</f>
        <v>506.50170399999996</v>
      </c>
      <c r="C32" s="99">
        <f>C10-C12</f>
        <v>588.45971499999996</v>
      </c>
      <c r="D32" s="99">
        <f>D10-D12</f>
        <v>526.46730600000001</v>
      </c>
      <c r="E32" s="99">
        <f>E10-E12</f>
        <v>4821.9225269999988</v>
      </c>
      <c r="F32" s="99">
        <f>F10-F12</f>
        <v>5090.9543900000008</v>
      </c>
      <c r="G32" s="100">
        <f t="shared" si="0"/>
        <v>-5.2845074300499135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72.902349000000001</v>
      </c>
      <c r="C34" s="84">
        <v>95.034065999999996</v>
      </c>
      <c r="D34" s="84">
        <v>71.570370999999994</v>
      </c>
      <c r="E34" s="84">
        <v>694.95396300000004</v>
      </c>
      <c r="F34" s="84">
        <v>703.24665000000005</v>
      </c>
      <c r="G34" s="85">
        <f t="shared" ref="G34:G43" si="1">IF(AND(F34&gt;0,E34&gt;0),(E34/F34%)-100,"x  ")</f>
        <v>-1.1792003559490922</v>
      </c>
    </row>
    <row r="35" spans="1:7" ht="12.75" customHeight="1" x14ac:dyDescent="0.2">
      <c r="A35" s="53" t="s">
        <v>61</v>
      </c>
      <c r="B35" s="84">
        <v>201.510752</v>
      </c>
      <c r="C35" s="84">
        <v>228.24196699999999</v>
      </c>
      <c r="D35" s="84">
        <v>183.78603699999999</v>
      </c>
      <c r="E35" s="84">
        <v>1886.2332449999999</v>
      </c>
      <c r="F35" s="84">
        <v>2140.9561819999999</v>
      </c>
      <c r="G35" s="85">
        <f t="shared" si="1"/>
        <v>-11.897624955689082</v>
      </c>
    </row>
    <row r="36" spans="1:7" ht="12.75" customHeight="1" x14ac:dyDescent="0.2">
      <c r="A36" s="53" t="s">
        <v>62</v>
      </c>
      <c r="B36" s="84">
        <v>73.499480000000005</v>
      </c>
      <c r="C36" s="84">
        <v>75.566856000000001</v>
      </c>
      <c r="D36" s="84">
        <v>95.045101000000003</v>
      </c>
      <c r="E36" s="84">
        <v>706.01619600000004</v>
      </c>
      <c r="F36" s="84">
        <v>696.73503600000004</v>
      </c>
      <c r="G36" s="85">
        <f t="shared" si="1"/>
        <v>1.3320931947507262</v>
      </c>
    </row>
    <row r="37" spans="1:7" ht="12.75" customHeight="1" x14ac:dyDescent="0.2">
      <c r="A37" s="53" t="s">
        <v>63</v>
      </c>
      <c r="B37" s="84">
        <v>94.637899000000004</v>
      </c>
      <c r="C37" s="84">
        <v>129.96629899999999</v>
      </c>
      <c r="D37" s="84">
        <v>113.368748</v>
      </c>
      <c r="E37" s="84">
        <v>984.947136</v>
      </c>
      <c r="F37" s="84">
        <v>996.57350499999995</v>
      </c>
      <c r="G37" s="85">
        <f t="shared" si="1"/>
        <v>-1.1666343668247521</v>
      </c>
    </row>
    <row r="38" spans="1:7" ht="12.75" customHeight="1" x14ac:dyDescent="0.2">
      <c r="A38" s="53" t="s">
        <v>67</v>
      </c>
      <c r="B38" s="84">
        <v>23.22551</v>
      </c>
      <c r="C38" s="84">
        <v>28.011458000000001</v>
      </c>
      <c r="D38" s="84">
        <v>27.641756999999998</v>
      </c>
      <c r="E38" s="84">
        <v>233.17863</v>
      </c>
      <c r="F38" s="84">
        <v>206.489811</v>
      </c>
      <c r="G38" s="85">
        <f t="shared" si="1"/>
        <v>12.925005292391873</v>
      </c>
    </row>
    <row r="39" spans="1:7" ht="12.75" customHeight="1" x14ac:dyDescent="0.2">
      <c r="A39" s="53" t="s">
        <v>149</v>
      </c>
      <c r="B39" s="84">
        <v>1.6360950000000001</v>
      </c>
      <c r="C39" s="84">
        <v>0.81594800000000001</v>
      </c>
      <c r="D39" s="84">
        <v>0.90766000000000002</v>
      </c>
      <c r="E39" s="84">
        <v>7.5924389999999997</v>
      </c>
      <c r="F39" s="84">
        <v>4.2094009999999997</v>
      </c>
      <c r="G39" s="85">
        <f t="shared" si="1"/>
        <v>80.36863202151568</v>
      </c>
    </row>
    <row r="40" spans="1:7" ht="12.75" customHeight="1" x14ac:dyDescent="0.2">
      <c r="A40" s="53" t="s">
        <v>68</v>
      </c>
      <c r="B40" s="84">
        <v>24.665863000000002</v>
      </c>
      <c r="C40" s="84">
        <v>19.547861000000001</v>
      </c>
      <c r="D40" s="84">
        <v>21.789337</v>
      </c>
      <c r="E40" s="84">
        <v>208.45651599999999</v>
      </c>
      <c r="F40" s="84">
        <v>252.759322</v>
      </c>
      <c r="G40" s="85">
        <f t="shared" si="1"/>
        <v>-17.5276645187393</v>
      </c>
    </row>
    <row r="41" spans="1:7" ht="12.75" customHeight="1" x14ac:dyDescent="0.2">
      <c r="A41" s="53" t="s">
        <v>69</v>
      </c>
      <c r="B41" s="84">
        <v>12.458178999999999</v>
      </c>
      <c r="C41" s="84">
        <v>9.6001539999999999</v>
      </c>
      <c r="D41" s="84">
        <v>10.544762</v>
      </c>
      <c r="E41" s="84">
        <v>86.742842999999993</v>
      </c>
      <c r="F41" s="84">
        <v>74.907301000000004</v>
      </c>
      <c r="G41" s="85">
        <f t="shared" si="1"/>
        <v>15.800251566933355</v>
      </c>
    </row>
    <row r="42" spans="1:7" ht="12.75" customHeight="1" x14ac:dyDescent="0.2">
      <c r="A42" s="53" t="s">
        <v>70</v>
      </c>
      <c r="B42" s="84">
        <v>1.9655769999999999</v>
      </c>
      <c r="C42" s="84">
        <v>1.675106</v>
      </c>
      <c r="D42" s="84">
        <v>1.8135330000000001</v>
      </c>
      <c r="E42" s="84">
        <v>13.801558999999999</v>
      </c>
      <c r="F42" s="84">
        <v>15.077182000000001</v>
      </c>
      <c r="G42" s="85">
        <f t="shared" si="1"/>
        <v>-8.4606194977284304</v>
      </c>
    </row>
    <row r="43" spans="1:7" ht="12.75" customHeight="1" x14ac:dyDescent="0.2">
      <c r="A43" s="56" t="s">
        <v>71</v>
      </c>
      <c r="B43" s="84">
        <f>B8-B10</f>
        <v>167.8756370000001</v>
      </c>
      <c r="C43" s="84">
        <f>C8-C10</f>
        <v>153.40924299999995</v>
      </c>
      <c r="D43" s="84">
        <f>D8-D10</f>
        <v>139.044487</v>
      </c>
      <c r="E43" s="84">
        <f>E8-E10</f>
        <v>1350.1313850000006</v>
      </c>
      <c r="F43" s="84">
        <f>F8-F10</f>
        <v>1465.1064490000008</v>
      </c>
      <c r="G43" s="85">
        <f t="shared" si="1"/>
        <v>-7.8475570207527028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78.792186000000001</v>
      </c>
      <c r="C45" s="84">
        <v>87.994085999999996</v>
      </c>
      <c r="D45" s="84">
        <v>44.271945000000002</v>
      </c>
      <c r="E45" s="84">
        <v>637.67078800000002</v>
      </c>
      <c r="F45" s="84">
        <v>921.194526</v>
      </c>
      <c r="G45" s="85">
        <f>IF(AND(F45&gt;0,E45&gt;0),(E45/F45%)-100,"x  ")</f>
        <v>-30.777835733687368</v>
      </c>
    </row>
    <row r="46" spans="1:7" ht="12.75" customHeight="1" x14ac:dyDescent="0.2">
      <c r="A46" s="54" t="s">
        <v>73</v>
      </c>
      <c r="B46" s="84">
        <v>21.756197</v>
      </c>
      <c r="C46" s="84">
        <v>9.910876</v>
      </c>
      <c r="D46" s="84">
        <v>29.968821999999999</v>
      </c>
      <c r="E46" s="84">
        <v>189.468099</v>
      </c>
      <c r="F46" s="84">
        <v>218.120968</v>
      </c>
      <c r="G46" s="85">
        <f>IF(AND(F46&gt;0,E46&gt;0),(E46/F46%)-100,"x  ")</f>
        <v>-13.136228608704883</v>
      </c>
    </row>
    <row r="47" spans="1:7" ht="12.75" customHeight="1" x14ac:dyDescent="0.2">
      <c r="A47" s="54" t="s">
        <v>74</v>
      </c>
      <c r="B47" s="84">
        <v>52.210740999999999</v>
      </c>
      <c r="C47" s="84">
        <v>38.864612999999999</v>
      </c>
      <c r="D47" s="84">
        <v>46.533560999999999</v>
      </c>
      <c r="E47" s="84">
        <v>375.06002000000001</v>
      </c>
      <c r="F47" s="84">
        <v>187.78392400000001</v>
      </c>
      <c r="G47" s="85">
        <f>IF(AND(F47&gt;0,E47&gt;0),(E47/F47%)-100,"x  ")</f>
        <v>99.72956790486495</v>
      </c>
    </row>
    <row r="48" spans="1:7" ht="12.75" customHeight="1" x14ac:dyDescent="0.2">
      <c r="A48" s="54" t="s">
        <v>75</v>
      </c>
      <c r="B48" s="84">
        <v>11.954541000000001</v>
      </c>
      <c r="C48" s="84">
        <v>10.474351</v>
      </c>
      <c r="D48" s="84">
        <v>12.186275999999999</v>
      </c>
      <c r="E48" s="84">
        <v>99.606421999999995</v>
      </c>
      <c r="F48" s="84">
        <v>87.846554999999995</v>
      </c>
      <c r="G48" s="85">
        <f>IF(AND(F48&gt;0,E48&gt;0),(E48/F48%)-100,"x  ")</f>
        <v>13.386827747542299</v>
      </c>
    </row>
    <row r="49" spans="1:7" ht="12.75" customHeight="1" x14ac:dyDescent="0.2">
      <c r="A49" s="55" t="s">
        <v>76</v>
      </c>
      <c r="B49" s="84">
        <v>10.722424999999999</v>
      </c>
      <c r="C49" s="84">
        <v>9.5340399999999992</v>
      </c>
      <c r="D49" s="84">
        <v>18.449453999999999</v>
      </c>
      <c r="E49" s="84">
        <v>181.77473599999999</v>
      </c>
      <c r="F49" s="84">
        <v>167.37571299999999</v>
      </c>
      <c r="G49" s="85">
        <f>IF(AND(F49&gt;0,E49&gt;0),(E49/F49%)-100,"x  ")</f>
        <v>8.6028150332659123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0.57957800000000004</v>
      </c>
      <c r="C51" s="84">
        <v>0.43617800000000001</v>
      </c>
      <c r="D51" s="84">
        <v>0.30685099999999998</v>
      </c>
      <c r="E51" s="84">
        <v>4.0633059999999999</v>
      </c>
      <c r="F51" s="84">
        <v>6.3273720000000004</v>
      </c>
      <c r="G51" s="85">
        <f>IF(AND(F51&gt;0,E51&gt;0),(E51/F51%)-100,"x  ")</f>
        <v>-35.78209089018317</v>
      </c>
    </row>
    <row r="52" spans="1:7" ht="12.75" customHeight="1" x14ac:dyDescent="0.2">
      <c r="A52" s="56" t="s">
        <v>118</v>
      </c>
      <c r="B52" s="84">
        <v>0.43024000000000001</v>
      </c>
      <c r="C52" s="84">
        <v>0.23982800000000001</v>
      </c>
      <c r="D52" s="84">
        <v>0.21212400000000001</v>
      </c>
      <c r="E52" s="84">
        <v>4.3323499999999999</v>
      </c>
      <c r="F52" s="84">
        <v>5.287585</v>
      </c>
      <c r="G52" s="85">
        <f>IF(AND(F52&gt;0,E52&gt;0),(E52/F52%)-100,"x  ")</f>
        <v>-18.065619748902392</v>
      </c>
    </row>
    <row r="53" spans="1:7" ht="12.75" customHeight="1" x14ac:dyDescent="0.2">
      <c r="A53" s="56" t="s">
        <v>78</v>
      </c>
      <c r="B53" s="84">
        <v>5.8418659999999996</v>
      </c>
      <c r="C53" s="84">
        <v>3.1700979999999999</v>
      </c>
      <c r="D53" s="84">
        <v>3.332681</v>
      </c>
      <c r="E53" s="84">
        <v>39.730041999999997</v>
      </c>
      <c r="F53" s="84">
        <v>26.262333000000002</v>
      </c>
      <c r="G53" s="85">
        <f>IF(AND(F53&gt;0,E53&gt;0),(E53/F53%)-100,"x  ")</f>
        <v>51.281464597985234</v>
      </c>
    </row>
    <row r="54" spans="1:7" ht="12.75" customHeight="1" x14ac:dyDescent="0.2">
      <c r="A54" s="57" t="s">
        <v>79</v>
      </c>
      <c r="B54" s="84">
        <v>144.332527</v>
      </c>
      <c r="C54" s="84">
        <v>141.157275</v>
      </c>
      <c r="D54" s="84">
        <v>163.14279999999999</v>
      </c>
      <c r="E54" s="84">
        <v>1320.8611229999999</v>
      </c>
      <c r="F54" s="84">
        <v>1269.753882</v>
      </c>
      <c r="G54" s="85">
        <f>IF(AND(F54&gt;0,E54&gt;0),(E54/F54%)-100,"x  ")</f>
        <v>4.024972218986278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117.890975</v>
      </c>
      <c r="C56" s="84">
        <v>112.968057</v>
      </c>
      <c r="D56" s="84">
        <v>135.07754</v>
      </c>
      <c r="E56" s="84">
        <v>1069.208488</v>
      </c>
      <c r="F56" s="84">
        <v>1020.176322</v>
      </c>
      <c r="G56" s="85">
        <f>IF(AND(F56&gt;0,E56&gt;0),(E56/F56%)-100,"x  ")</f>
        <v>4.8062442680374176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90.939982999999998</v>
      </c>
      <c r="C58" s="84">
        <v>90.774957999999998</v>
      </c>
      <c r="D58" s="84">
        <v>107.54052900000001</v>
      </c>
      <c r="E58" s="84">
        <v>854.79926599999999</v>
      </c>
      <c r="F58" s="84">
        <v>833.08919100000003</v>
      </c>
      <c r="G58" s="85">
        <f>IF(AND(F58&gt;0,E58&gt;0),(E58/F58%)-100,"x  ")</f>
        <v>2.6059724738404384</v>
      </c>
    </row>
    <row r="59" spans="1:7" ht="12.75" customHeight="1" x14ac:dyDescent="0.2">
      <c r="A59" s="51" t="s">
        <v>82</v>
      </c>
      <c r="B59" s="84">
        <v>6.4011199999999997</v>
      </c>
      <c r="C59" s="84">
        <v>7.0818060000000003</v>
      </c>
      <c r="D59" s="84">
        <v>9.078246</v>
      </c>
      <c r="E59" s="84">
        <v>59.663612999999998</v>
      </c>
      <c r="F59" s="84">
        <v>48.128718999999997</v>
      </c>
      <c r="G59" s="85">
        <f>IF(AND(F59&gt;0,E59&gt;0),(E59/F59%)-100,"x  ")</f>
        <v>23.966758807771299</v>
      </c>
    </row>
    <row r="60" spans="1:7" ht="12.75" customHeight="1" x14ac:dyDescent="0.2">
      <c r="A60" s="50" t="s">
        <v>119</v>
      </c>
      <c r="B60" s="90">
        <v>24.205705999999999</v>
      </c>
      <c r="C60" s="84">
        <v>27.090716</v>
      </c>
      <c r="D60" s="84">
        <v>25.913477</v>
      </c>
      <c r="E60" s="84">
        <v>230.822914</v>
      </c>
      <c r="F60" s="84">
        <v>233.948757</v>
      </c>
      <c r="G60" s="85">
        <f>IF(AND(F60&gt;0,E60&gt;0),(E60/F60%)-100,"x  ")</f>
        <v>-1.3361229356734867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6.2703189999999998</v>
      </c>
      <c r="C62" s="84">
        <v>8.0935380000000006</v>
      </c>
      <c r="D62" s="84">
        <v>7.252294</v>
      </c>
      <c r="E62" s="84">
        <v>65.893524999999997</v>
      </c>
      <c r="F62" s="84">
        <v>64.525537999999997</v>
      </c>
      <c r="G62" s="85">
        <f>IF(AND(F62&gt;0,E62&gt;0),(E62/F62%)-100,"x  ")</f>
        <v>2.1200706610148785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363.86446799999999</v>
      </c>
      <c r="C64" s="84">
        <v>373.99958199999998</v>
      </c>
      <c r="D64" s="84">
        <v>377.449364</v>
      </c>
      <c r="E64" s="84">
        <v>3392.9778710000001</v>
      </c>
      <c r="F64" s="84">
        <v>2924.6558719999998</v>
      </c>
      <c r="G64" s="85">
        <f>IF(AND(F64&gt;0,E64&gt;0),(E64/F64%)-100,"x  ")</f>
        <v>16.012892439196349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48.860995000000003</v>
      </c>
      <c r="C66" s="84">
        <v>50.689221000000003</v>
      </c>
      <c r="D66" s="84">
        <v>52.690533000000002</v>
      </c>
      <c r="E66" s="84">
        <v>421.71882599999998</v>
      </c>
      <c r="F66" s="84">
        <v>379.069999</v>
      </c>
      <c r="G66" s="85">
        <f t="shared" ref="G66:G71" si="2">IF(AND(F66&gt;0,E66&gt;0),(E66/F66%)-100,"x  ")</f>
        <v>11.250910679428372</v>
      </c>
    </row>
    <row r="67" spans="1:7" ht="12.75" customHeight="1" x14ac:dyDescent="0.2">
      <c r="A67" s="56" t="s">
        <v>177</v>
      </c>
      <c r="B67" s="84">
        <v>231.24160499999999</v>
      </c>
      <c r="C67" s="84">
        <v>229.425174</v>
      </c>
      <c r="D67" s="84">
        <v>231.766705</v>
      </c>
      <c r="E67" s="84">
        <v>2173.6450810000001</v>
      </c>
      <c r="F67" s="84">
        <v>1818.311203</v>
      </c>
      <c r="G67" s="85">
        <f t="shared" si="2"/>
        <v>19.541972650981904</v>
      </c>
    </row>
    <row r="68" spans="1:7" ht="12.75" customHeight="1" x14ac:dyDescent="0.2">
      <c r="A68" s="56" t="s">
        <v>86</v>
      </c>
      <c r="B68" s="84">
        <v>29.651691</v>
      </c>
      <c r="C68" s="84">
        <v>32.577716000000002</v>
      </c>
      <c r="D68" s="84">
        <v>29.99098</v>
      </c>
      <c r="E68" s="84">
        <v>254.218074</v>
      </c>
      <c r="F68" s="84">
        <v>249.19678200000001</v>
      </c>
      <c r="G68" s="85">
        <f t="shared" si="2"/>
        <v>2.0149907072234896</v>
      </c>
    </row>
    <row r="69" spans="1:7" ht="12.75" customHeight="1" x14ac:dyDescent="0.2">
      <c r="A69" s="56" t="s">
        <v>133</v>
      </c>
      <c r="B69" s="84">
        <v>13.66048</v>
      </c>
      <c r="C69" s="84">
        <v>12.969438</v>
      </c>
      <c r="D69" s="84">
        <v>15.556551000000001</v>
      </c>
      <c r="E69" s="84">
        <v>126.008861</v>
      </c>
      <c r="F69" s="84">
        <v>109.57589900000001</v>
      </c>
      <c r="G69" s="85">
        <f t="shared" si="2"/>
        <v>14.996876274772788</v>
      </c>
    </row>
    <row r="70" spans="1:7" ht="12.75" customHeight="1" x14ac:dyDescent="0.2">
      <c r="A70" s="58" t="s">
        <v>134</v>
      </c>
      <c r="B70" s="84">
        <v>3.31101</v>
      </c>
      <c r="C70" s="84">
        <v>3.0217369999999999</v>
      </c>
      <c r="D70" s="84">
        <v>3.845135</v>
      </c>
      <c r="E70" s="84">
        <v>30.849596999999999</v>
      </c>
      <c r="F70" s="84">
        <v>31.188562000000001</v>
      </c>
      <c r="G70" s="85">
        <f t="shared" si="2"/>
        <v>-1.0868247147784587</v>
      </c>
    </row>
    <row r="71" spans="1:7" ht="12.75" customHeight="1" x14ac:dyDescent="0.2">
      <c r="A71" s="59" t="s">
        <v>87</v>
      </c>
      <c r="B71" s="84">
        <v>9.8159240000000008</v>
      </c>
      <c r="C71" s="84">
        <v>6.4133839999999998</v>
      </c>
      <c r="D71" s="84">
        <v>7.3995319999999998</v>
      </c>
      <c r="E71" s="84">
        <v>64.44896</v>
      </c>
      <c r="F71" s="84">
        <v>54.834474999999998</v>
      </c>
      <c r="G71" s="85">
        <f t="shared" si="2"/>
        <v>17.533650135247953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7.3744160000000001</v>
      </c>
      <c r="C73" s="84">
        <v>4.2586040000000001</v>
      </c>
      <c r="D73" s="84">
        <v>5.4855369999999999</v>
      </c>
      <c r="E73" s="84">
        <v>40.804693999999998</v>
      </c>
      <c r="F73" s="84">
        <v>31.529743</v>
      </c>
      <c r="G73" s="85">
        <f>IF(AND(F73&gt;0,E73&gt;0),(E73/F73%)-100,"x  ")</f>
        <v>29.416513163459655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1635.183123</v>
      </c>
      <c r="C75" s="87">
        <v>1655.4041050000001</v>
      </c>
      <c r="D75" s="87">
        <v>1662.6062099999999</v>
      </c>
      <c r="E75" s="87">
        <v>15069.294513999999</v>
      </c>
      <c r="F75" s="87">
        <v>14965.448435</v>
      </c>
      <c r="G75" s="88">
        <f>IF(AND(F75&gt;0,E75&gt;0),(E75/F75%)-100,"x  ")</f>
        <v>0.69390556154090177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15069.294513999999</v>
      </c>
      <c r="C8" s="94"/>
      <c r="D8" s="93">
        <v>14965.448435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2015</v>
      </c>
      <c r="C9" s="20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2154.9964279999999</v>
      </c>
      <c r="C10" s="95">
        <f t="shared" ref="C10:C24" si="0">IF(B$8&gt;0,B10/B$8*100,0)</f>
        <v>14.300579406673078</v>
      </c>
      <c r="D10" s="96">
        <v>1797.650715</v>
      </c>
      <c r="E10" s="95">
        <f t="shared" ref="E10:E24" si="1">IF(D$8&gt;0,D10/D$8*100,0)</f>
        <v>12.01200700939771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1886.2332449999999</v>
      </c>
      <c r="C11" s="97">
        <f t="shared" si="0"/>
        <v>12.517064042033359</v>
      </c>
      <c r="D11" s="96">
        <v>2140.9561819999999</v>
      </c>
      <c r="E11" s="95">
        <f t="shared" si="1"/>
        <v>14.305994179184781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984.947136</v>
      </c>
      <c r="C12" s="97">
        <f t="shared" si="0"/>
        <v>6.536119757198608</v>
      </c>
      <c r="D12" s="96">
        <v>996.57350499999995</v>
      </c>
      <c r="E12" s="95">
        <f t="shared" si="1"/>
        <v>6.6591623320106681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2">
        <v>854.79926599999999</v>
      </c>
      <c r="C13" s="97">
        <f t="shared" si="0"/>
        <v>5.6724570961557363</v>
      </c>
      <c r="D13" s="96">
        <v>833.08919100000003</v>
      </c>
      <c r="E13" s="95">
        <f t="shared" si="1"/>
        <v>5.5667506030199352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839.76238699999999</v>
      </c>
      <c r="C14" s="97">
        <f t="shared" si="0"/>
        <v>5.5726722058542686</v>
      </c>
      <c r="D14" s="96">
        <v>871.59967700000004</v>
      </c>
      <c r="E14" s="95">
        <f t="shared" si="1"/>
        <v>5.8240799183910319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62</v>
      </c>
      <c r="B15" s="92">
        <v>706.01619600000004</v>
      </c>
      <c r="C15" s="97">
        <f t="shared" si="0"/>
        <v>4.6851310480665287</v>
      </c>
      <c r="D15" s="96">
        <v>696.73503600000004</v>
      </c>
      <c r="E15" s="95">
        <f t="shared" si="1"/>
        <v>4.6556241800982825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694.95396300000004</v>
      </c>
      <c r="C16" s="97">
        <f t="shared" si="0"/>
        <v>4.6117219512456868</v>
      </c>
      <c r="D16" s="96">
        <v>703.24665000000005</v>
      </c>
      <c r="E16" s="95">
        <f t="shared" si="1"/>
        <v>4.6991351649396798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72</v>
      </c>
      <c r="B17" s="92">
        <v>637.67078800000002</v>
      </c>
      <c r="C17" s="97">
        <f t="shared" si="0"/>
        <v>4.2315901876333859</v>
      </c>
      <c r="D17" s="96">
        <v>921.194526</v>
      </c>
      <c r="E17" s="95">
        <f t="shared" si="1"/>
        <v>6.1554755943402508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550.80557599999997</v>
      </c>
      <c r="C18" s="97">
        <f t="shared" si="0"/>
        <v>3.6551517092474284</v>
      </c>
      <c r="D18" s="96">
        <v>536.87892999999997</v>
      </c>
      <c r="E18" s="95">
        <f t="shared" si="1"/>
        <v>3.5874563487478945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537.70640000000003</v>
      </c>
      <c r="C19" s="97">
        <f t="shared" si="0"/>
        <v>3.5682254368341431</v>
      </c>
      <c r="D19" s="96">
        <v>540.94570399999998</v>
      </c>
      <c r="E19" s="95">
        <f t="shared" si="1"/>
        <v>3.6146307700000433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2">
        <v>492.61547200000001</v>
      </c>
      <c r="C20" s="97">
        <f t="shared" si="0"/>
        <v>3.2690015550651013</v>
      </c>
      <c r="D20" s="96">
        <v>446.32723800000002</v>
      </c>
      <c r="E20" s="95">
        <f t="shared" si="1"/>
        <v>2.9823846571557815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434.856134</v>
      </c>
      <c r="C21" s="97">
        <f t="shared" si="0"/>
        <v>2.8857099686783649</v>
      </c>
      <c r="D21" s="96">
        <v>534.05752099999995</v>
      </c>
      <c r="E21" s="95">
        <f t="shared" si="1"/>
        <v>3.5686035291197071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2">
        <v>375.06002000000001</v>
      </c>
      <c r="C22" s="97">
        <f t="shared" si="0"/>
        <v>2.4889023149129756</v>
      </c>
      <c r="D22" s="96">
        <v>187.78392400000001</v>
      </c>
      <c r="E22" s="95">
        <f t="shared" si="1"/>
        <v>1.2547831414181077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265.588168</v>
      </c>
      <c r="C23" s="97">
        <f t="shared" si="0"/>
        <v>1.7624459310504388</v>
      </c>
      <c r="D23" s="96">
        <v>256.32020599999998</v>
      </c>
      <c r="E23" s="95">
        <f t="shared" si="1"/>
        <v>1.7127465783152791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86</v>
      </c>
      <c r="B24" s="92">
        <v>254.218074</v>
      </c>
      <c r="C24" s="97">
        <f t="shared" si="0"/>
        <v>1.6869938653320558</v>
      </c>
      <c r="D24" s="96">
        <v>249.19678200000001</v>
      </c>
      <c r="E24" s="95">
        <f t="shared" si="1"/>
        <v>1.6651474433415465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3399.0652609999997</v>
      </c>
      <c r="C26" s="97">
        <f>IF(B$8&gt;0,B26/B$8*100,0)</f>
        <v>22.55623352401884</v>
      </c>
      <c r="D26" s="96">
        <f>D8-(SUM(D10:D24))</f>
        <v>3252.8926479999991</v>
      </c>
      <c r="E26" s="95">
        <f>IF(D$8&gt;0,D26/D$8*100,0)</f>
        <v>21.736018550519294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2015</v>
      </c>
      <c r="C33" s="6">
        <v>2014</v>
      </c>
      <c r="D33" s="6">
        <v>2013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1649.5537300000001</v>
      </c>
      <c r="C34" s="98">
        <v>1704.05313</v>
      </c>
      <c r="D34" s="98">
        <v>1645.6175780000001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1590.267754</v>
      </c>
      <c r="C35" s="98">
        <v>1656.4835559999999</v>
      </c>
      <c r="D35" s="98">
        <v>1514.602909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1866.664209</v>
      </c>
      <c r="C36" s="98">
        <v>1558.398598</v>
      </c>
      <c r="D36" s="98">
        <v>1508.683399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1582.7983959999999</v>
      </c>
      <c r="C37" s="98">
        <v>1654.603881</v>
      </c>
      <c r="D37" s="98">
        <v>1641.0267570000001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1639.9235309999999</v>
      </c>
      <c r="C38" s="98">
        <v>1614.2663990000001</v>
      </c>
      <c r="D38" s="98">
        <v>1529.3692610000001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1786.893456</v>
      </c>
      <c r="C39" s="98">
        <v>1683.9363760000001</v>
      </c>
      <c r="D39" s="98">
        <v>1624.950722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1635.183123</v>
      </c>
      <c r="C40" s="98">
        <v>1634.249245</v>
      </c>
      <c r="D40" s="98">
        <v>1561.5481589999999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1655.4041050000001</v>
      </c>
      <c r="C41" s="98">
        <v>1742.811085</v>
      </c>
      <c r="D41" s="98">
        <v>1584.448873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1662.6062099999999</v>
      </c>
      <c r="C42" s="98">
        <v>1716.6461650000001</v>
      </c>
      <c r="D42" s="98">
        <v>1624.9585139999999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1858.7692079999999</v>
      </c>
      <c r="D43" s="98">
        <v>1846.31052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1664.745439</v>
      </c>
      <c r="D44" s="98">
        <v>1636.354501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1474.0005000000001</v>
      </c>
      <c r="D45" s="98">
        <v>1476.287112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2019-08-08T14:50:53Z</cp:lastPrinted>
  <dcterms:created xsi:type="dcterms:W3CDTF">2012-03-28T07:56:08Z</dcterms:created>
  <dcterms:modified xsi:type="dcterms:W3CDTF">2019-08-20T09:44:02Z</dcterms:modified>
  <cp:category>LIS-Bericht</cp:category>
</cp:coreProperties>
</file>