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43" i="10" l="1"/>
  <c r="G32" i="10"/>
  <c r="G12" i="10"/>
</calcChain>
</file>

<file path=xl/sharedStrings.xml><?xml version="1.0" encoding="utf-8"?>
<sst xmlns="http://schemas.openxmlformats.org/spreadsheetml/2006/main" count="221" uniqueCount="179">
  <si>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</si>
  <si>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</si>
  <si>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</si>
  <si>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</si>
  <si>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</si>
  <si>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</si>
  <si>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</si>
  <si>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</si>
  <si>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</si>
  <si>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</si>
  <si>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</si>
  <si>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</si>
  <si>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</si>
  <si>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</si>
  <si>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</si>
  <si>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</si>
  <si>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</si>
  <si>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</si>
  <si>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</si>
  <si>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</si>
  <si>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</si>
  <si>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</si>
  <si>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</si>
  <si>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</si>
  <si>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</si>
  <si>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</si>
  <si>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</si>
  <si>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</si>
  <si>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</si>
  <si>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</si>
  <si>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</si>
  <si>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</si>
  <si>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</si>
  <si>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</si>
  <si>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</si>
  <si>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</si>
  <si>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</si>
  <si>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</si>
  <si>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</si>
  <si>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</si>
  <si>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</si>
  <si>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</si>
  <si>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</si>
  <si>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</si>
  <si>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</si>
  <si>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</si>
  <si>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</si>
  <si>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</si>
  <si>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</si>
  <si>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</si>
  <si>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</si>
  <si>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</si>
  <si>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</si>
  <si>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</si>
  <si>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</si>
  <si>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</si>
  <si>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</si>
  <si>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</si>
  <si>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</si>
  <si>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</si>
  <si>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</si>
  <si>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</si>
  <si>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</si>
  <si>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</si>
  <si>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</si>
  <si>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</si>
  <si>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</si>
  <si>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</si>
  <si>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</si>
  <si>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</si>
  <si>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</si>
  <si>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</si>
  <si>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</si>
  <si>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</si>
  <si>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</si>
  <si>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</si>
  <si>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</si>
  <si>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</si>
  <si>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</si>
  <si>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</si>
  <si>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</si>
  <si>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</si>
  <si>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</si>
  <si>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</si>
  <si>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</si>
  <si>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</si>
  <si>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</si>
  <si>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</si>
  <si>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</si>
  <si>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</si>
  <si>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</si>
  <si>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</si>
  <si>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</si>
  <si>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</si>
  <si>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</si>
  <si>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</si>
  <si>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</si>
  <si>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</si>
  <si>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</si>
  <si>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</si>
  <si>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</si>
  <si>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</si>
  <si>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</si>
  <si>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</si>
  <si>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</si>
  <si>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</si>
  <si>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</si>
  <si>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</si>
  <si>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</si>
  <si>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</si>
  <si>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</si>
  <si>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</si>
  <si>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</si>
  <si>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</si>
  <si>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</si>
  <si>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</si>
  <si>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</si>
  <si>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</si>
  <si>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</si>
  <si>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</si>
  <si>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</si>
  <si>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</si>
  <si>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</si>
  <si>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</si>
  <si>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</si>
  <si>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</si>
  <si>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</si>
  <si>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</si>
  <si>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</si>
  <si>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</si>
  <si>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</si>
  <si>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</si>
  <si>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</si>
  <si>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</si>
  <si>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</si>
  <si>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</si>
  <si>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</si>
  <si>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</si>
  <si>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</si>
  <si>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</si>
  <si>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</si>
  <si>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</si>
  <si>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</si>
  <si>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</si>
  <si>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</si>
  <si>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</si>
  <si>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</si>
  <si>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</si>
  <si>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</si>
  <si>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</si>
  <si>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</si>
  <si>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</si>
  <si>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</si>
  <si>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</si>
  <si>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</si>
  <si>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</si>
  <si>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</si>
  <si>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</si>
  <si>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</si>
  <si>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</si>
  <si>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4/15 SH</t>
  </si>
  <si>
    <t>4. Quartal 2015</t>
  </si>
  <si>
    <t xml:space="preserve">© Statistisches Amt für Hamburg und Schleswig-Holstein, Hamburg 2019 
Auszugsweise Vervielfältigung und Verbreitung mit Quellenangabe gestattet.        </t>
  </si>
  <si>
    <t>Januar - Dezember</t>
  </si>
  <si>
    <r>
      <t>2015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</si>
  <si>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</si>
  <si>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color theme="1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</si>
  <si>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</si>
  <si>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</si>
  <si>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Einfuhr des Landes Schleswig-Holstein 2013 bis 2015 im Monatsvergleich</t>
  </si>
  <si>
    <t>Januar - Dezember 2015</t>
  </si>
  <si>
    <t>China, Volksrepublik</t>
  </si>
  <si>
    <t>Verein.Staaten (USA)</t>
  </si>
  <si>
    <t>Vereinigt.Königreich</t>
  </si>
  <si>
    <t>Frankreich</t>
  </si>
  <si>
    <t xml:space="preserve">2. Einfuhr des Landes Schleswig-Holstein in 2013 bis 2015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</si>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</sst>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Vereinigt.Königreich</c:v>
                </c:pt>
                <c:pt idx="6">
                  <c:v>Norwegen</c:v>
                </c:pt>
                <c:pt idx="7">
                  <c:v>Polen</c:v>
                </c:pt>
                <c:pt idx="8">
                  <c:v>Frankreich</c:v>
                </c:pt>
                <c:pt idx="9">
                  <c:v>Italien</c:v>
                </c:pt>
                <c:pt idx="10">
                  <c:v>Belgien</c:v>
                </c:pt>
                <c:pt idx="11">
                  <c:v>Finnland</c:v>
                </c:pt>
                <c:pt idx="12">
                  <c:v>Schweiz</c:v>
                </c:pt>
                <c:pt idx="13">
                  <c:v>Spanien</c:v>
                </c:pt>
                <c:pt idx="14">
                  <c:v>Österreich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2901.4113779999998</c:v>
                </c:pt>
                <c:pt idx="1">
                  <c:v>2443.0635649999999</c:v>
                </c:pt>
                <c:pt idx="2">
                  <c:v>1320.6132869999999</c:v>
                </c:pt>
                <c:pt idx="3">
                  <c:v>1197.773455</c:v>
                </c:pt>
                <c:pt idx="4">
                  <c:v>1126.6417389999999</c:v>
                </c:pt>
                <c:pt idx="5">
                  <c:v>963.00370299999997</c:v>
                </c:pt>
                <c:pt idx="6">
                  <c:v>956.46099700000002</c:v>
                </c:pt>
                <c:pt idx="7">
                  <c:v>952.52015200000005</c:v>
                </c:pt>
                <c:pt idx="8">
                  <c:v>725.88449600000001</c:v>
                </c:pt>
                <c:pt idx="9">
                  <c:v>721.57892900000002</c:v>
                </c:pt>
                <c:pt idx="10">
                  <c:v>674.15398300000004</c:v>
                </c:pt>
                <c:pt idx="11">
                  <c:v>549.34330599999998</c:v>
                </c:pt>
                <c:pt idx="12">
                  <c:v>514.15297299999997</c:v>
                </c:pt>
                <c:pt idx="13">
                  <c:v>347.11755099999999</c:v>
                </c:pt>
                <c:pt idx="14">
                  <c:v>344.552547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Vereinigt.Königreich</c:v>
                </c:pt>
                <c:pt idx="6">
                  <c:v>Norwegen</c:v>
                </c:pt>
                <c:pt idx="7">
                  <c:v>Polen</c:v>
                </c:pt>
                <c:pt idx="8">
                  <c:v>Frankreich</c:v>
                </c:pt>
                <c:pt idx="9">
                  <c:v>Italien</c:v>
                </c:pt>
                <c:pt idx="10">
                  <c:v>Belgien</c:v>
                </c:pt>
                <c:pt idx="11">
                  <c:v>Finnland</c:v>
                </c:pt>
                <c:pt idx="12">
                  <c:v>Schweiz</c:v>
                </c:pt>
                <c:pt idx="13">
                  <c:v>Spanien</c:v>
                </c:pt>
                <c:pt idx="14">
                  <c:v>Österreich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2393.846618</c:v>
                </c:pt>
                <c:pt idx="1">
                  <c:v>2875.3550930000001</c:v>
                </c:pt>
                <c:pt idx="2">
                  <c:v>1350.04411</c:v>
                </c:pt>
                <c:pt idx="3">
                  <c:v>1092.997249</c:v>
                </c:pt>
                <c:pt idx="4">
                  <c:v>1146.474136</c:v>
                </c:pt>
                <c:pt idx="5">
                  <c:v>948.55459800000006</c:v>
                </c:pt>
                <c:pt idx="6">
                  <c:v>1147.8566040000001</c:v>
                </c:pt>
                <c:pt idx="7">
                  <c:v>954.42757500000005</c:v>
                </c:pt>
                <c:pt idx="8">
                  <c:v>732.44707300000005</c:v>
                </c:pt>
                <c:pt idx="9">
                  <c:v>718.034222</c:v>
                </c:pt>
                <c:pt idx="10">
                  <c:v>599.78294500000004</c:v>
                </c:pt>
                <c:pt idx="11">
                  <c:v>696.20576100000005</c:v>
                </c:pt>
                <c:pt idx="12">
                  <c:v>242.15488300000001</c:v>
                </c:pt>
                <c:pt idx="13">
                  <c:v>458.199434</c:v>
                </c:pt>
                <c:pt idx="14">
                  <c:v>342.29594300000002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455616"/>
        <c:axId val="41457152"/>
      </c:barChart>
      <c:catAx>
        <c:axId val="4145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457152"/>
        <c:crosses val="autoZero"/>
        <c:auto val="1"/>
        <c:lblAlgn val="ctr"/>
        <c:lblOffset val="100"/>
        <c:noMultiLvlLbl val="0"/>
      </c:catAx>
      <c:valAx>
        <c:axId val="4145715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145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1649.5537300000001</c:v>
                </c:pt>
                <c:pt idx="1">
                  <c:v>1590.267754</c:v>
                </c:pt>
                <c:pt idx="2">
                  <c:v>1866.664209</c:v>
                </c:pt>
                <c:pt idx="3">
                  <c:v>1582.7983959999999</c:v>
                </c:pt>
                <c:pt idx="4">
                  <c:v>1639.9235309999999</c:v>
                </c:pt>
                <c:pt idx="5">
                  <c:v>1786.893456</c:v>
                </c:pt>
                <c:pt idx="6">
                  <c:v>1635.183123</c:v>
                </c:pt>
                <c:pt idx="7">
                  <c:v>1655.4041050000001</c:v>
                </c:pt>
                <c:pt idx="8">
                  <c:v>1662.6062099999999</c:v>
                </c:pt>
                <c:pt idx="9">
                  <c:v>1913.1086989999999</c:v>
                </c:pt>
                <c:pt idx="10">
                  <c:v>1984.9380759999999</c:v>
                </c:pt>
                <c:pt idx="11">
                  <c:v>1501.6238049999999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1704.05313</c:v>
                </c:pt>
                <c:pt idx="1">
                  <c:v>1656.4835559999999</c:v>
                </c:pt>
                <c:pt idx="2">
                  <c:v>1558.398598</c:v>
                </c:pt>
                <c:pt idx="3">
                  <c:v>1654.603881</c:v>
                </c:pt>
                <c:pt idx="4">
                  <c:v>1614.2663990000001</c:v>
                </c:pt>
                <c:pt idx="5">
                  <c:v>1683.9363760000001</c:v>
                </c:pt>
                <c:pt idx="6">
                  <c:v>1634.249245</c:v>
                </c:pt>
                <c:pt idx="7">
                  <c:v>1742.811085</c:v>
                </c:pt>
                <c:pt idx="8">
                  <c:v>1716.6461650000001</c:v>
                </c:pt>
                <c:pt idx="9">
                  <c:v>1858.7692079999999</c:v>
                </c:pt>
                <c:pt idx="10">
                  <c:v>1664.745439</c:v>
                </c:pt>
                <c:pt idx="11">
                  <c:v>1474.0005000000001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1645.6175780000001</c:v>
                </c:pt>
                <c:pt idx="1">
                  <c:v>1514.602909</c:v>
                </c:pt>
                <c:pt idx="2">
                  <c:v>1508.683399</c:v>
                </c:pt>
                <c:pt idx="3">
                  <c:v>1641.0267570000001</c:v>
                </c:pt>
                <c:pt idx="4">
                  <c:v>1529.3692610000001</c:v>
                </c:pt>
                <c:pt idx="5">
                  <c:v>1624.950722</c:v>
                </c:pt>
                <c:pt idx="6">
                  <c:v>1561.5481589999999</c:v>
                </c:pt>
                <c:pt idx="7">
                  <c:v>1584.448873</c:v>
                </c:pt>
                <c:pt idx="8">
                  <c:v>1624.9585139999999</c:v>
                </c:pt>
                <c:pt idx="9">
                  <c:v>1846.31052</c:v>
                </c:pt>
                <c:pt idx="10">
                  <c:v>1636.354501</c:v>
                </c:pt>
                <c:pt idx="11">
                  <c:v>1476.287112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2464"/>
        <c:axId val="110354816"/>
      </c:lineChart>
      <c:catAx>
        <c:axId val="9918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354816"/>
        <c:crosses val="autoZero"/>
        <c:auto val="1"/>
        <c:lblAlgn val="ctr"/>
        <c:lblOffset val="100"/>
        <c:noMultiLvlLbl val="0"/>
      </c:catAx>
      <c:valAx>
        <c:axId val="11035481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99182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160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2" t="s">
        <v>161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79" t="s">
        <v>178</v>
      </c>
    </row>
    <row r="23" spans="1:7" ht="20.25" customHeight="1" x14ac:dyDescent="0.25">
      <c r="A23" s="101"/>
      <c r="B23" s="101"/>
      <c r="C23" s="101"/>
      <c r="D23" s="101"/>
      <c r="E23" s="101"/>
      <c r="F23" s="101"/>
      <c r="G23" s="10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6"/>
      <c r="B5" s="106"/>
      <c r="C5" s="106"/>
      <c r="D5" s="106"/>
      <c r="E5" s="106"/>
      <c r="F5" s="106"/>
      <c r="G5" s="106"/>
    </row>
    <row r="6" spans="1:7" s="48" customFormat="1" x14ac:dyDescent="0.2">
      <c r="A6" s="73" t="s">
        <v>136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07" t="s">
        <v>107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07" t="s">
        <v>109</v>
      </c>
      <c r="B15" s="103"/>
      <c r="C15" s="103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2" t="s">
        <v>147</v>
      </c>
      <c r="B17" s="103"/>
      <c r="C17" s="103"/>
      <c r="D17" s="76"/>
      <c r="E17" s="76"/>
      <c r="F17" s="76"/>
      <c r="G17" s="76"/>
    </row>
    <row r="18" spans="1:7" s="48" customFormat="1" ht="12.75" customHeight="1" x14ac:dyDescent="0.2">
      <c r="A18" s="76" t="s">
        <v>121</v>
      </c>
      <c r="B18" s="104" t="s">
        <v>153</v>
      </c>
      <c r="C18" s="103"/>
      <c r="D18" s="76"/>
      <c r="E18" s="76"/>
      <c r="F18" s="76"/>
      <c r="G18" s="76"/>
    </row>
    <row r="19" spans="1:7" s="48" customFormat="1" ht="12.75" customHeight="1" x14ac:dyDescent="0.2">
      <c r="A19" s="76" t="s">
        <v>122</v>
      </c>
      <c r="B19" s="105" t="s">
        <v>148</v>
      </c>
      <c r="C19" s="105"/>
      <c r="D19" s="105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07" t="s">
        <v>137</v>
      </c>
      <c r="B21" s="103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123</v>
      </c>
      <c r="B23" s="103" t="s">
        <v>124</v>
      </c>
      <c r="C23" s="103"/>
      <c r="D23" s="76"/>
      <c r="E23" s="76"/>
      <c r="F23" s="76"/>
      <c r="G23" s="76"/>
    </row>
    <row r="24" spans="1:7" s="48" customFormat="1" ht="12.75" customHeight="1" x14ac:dyDescent="0.2">
      <c r="A24" s="76" t="s">
        <v>125</v>
      </c>
      <c r="B24" s="103" t="s">
        <v>126</v>
      </c>
      <c r="C24" s="103"/>
      <c r="D24" s="76"/>
      <c r="E24" s="76"/>
      <c r="F24" s="76"/>
      <c r="G24" s="76"/>
    </row>
    <row r="25" spans="1:7" s="48" customFormat="1" ht="12.75" customHeight="1" x14ac:dyDescent="0.2">
      <c r="A25" s="76"/>
      <c r="B25" s="103"/>
      <c r="C25" s="103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138</v>
      </c>
      <c r="B27" s="77" t="s">
        <v>139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162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144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06" t="s">
        <v>140</v>
      </c>
      <c r="B41" s="106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141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127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4/15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3" t="s">
        <v>154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3" t="s">
        <v>120</v>
      </c>
      <c r="B4" s="83" t="s">
        <v>100</v>
      </c>
      <c r="C4" s="83" t="s">
        <v>101</v>
      </c>
      <c r="D4" s="83" t="s">
        <v>102</v>
      </c>
      <c r="E4" s="118" t="s">
        <v>163</v>
      </c>
      <c r="F4" s="119"/>
      <c r="G4" s="120"/>
    </row>
    <row r="5" spans="1:7" s="9" customFormat="1" ht="18" customHeight="1" x14ac:dyDescent="0.2">
      <c r="A5" s="124"/>
      <c r="B5" s="114" t="s">
        <v>164</v>
      </c>
      <c r="C5" s="115"/>
      <c r="D5" s="115"/>
      <c r="E5" s="34" t="s">
        <v>164</v>
      </c>
      <c r="F5" s="34" t="s">
        <v>165</v>
      </c>
      <c r="G5" s="121" t="s">
        <v>152</v>
      </c>
    </row>
    <row r="6" spans="1:7" s="9" customFormat="1" ht="17.25" customHeight="1" x14ac:dyDescent="0.2">
      <c r="A6" s="125"/>
      <c r="B6" s="116" t="s">
        <v>106</v>
      </c>
      <c r="C6" s="117"/>
      <c r="D6" s="117"/>
      <c r="E6" s="117"/>
      <c r="F6" s="117"/>
      <c r="G6" s="122"/>
    </row>
    <row r="7" spans="1:7" s="9" customFormat="1" ht="12" customHeight="1" x14ac:dyDescent="0.2">
      <c r="A7" s="72"/>
    </row>
    <row r="8" spans="1:7" s="9" customFormat="1" ht="12" customHeight="1" x14ac:dyDescent="0.2">
      <c r="A8" s="35" t="s">
        <v>22</v>
      </c>
      <c r="B8" s="84">
        <v>279.57025900000002</v>
      </c>
      <c r="C8" s="84">
        <v>288.61190599999998</v>
      </c>
      <c r="D8" s="84">
        <v>261.956142</v>
      </c>
      <c r="E8" s="84">
        <v>3291.57566</v>
      </c>
      <c r="F8" s="84">
        <v>3117.714465</v>
      </c>
      <c r="G8" s="85">
        <f>IF(AND(F8&gt;0,E8&gt;0),(E8/F8%)-100,"x  ")</f>
        <v>5.576559269676423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4">
        <v>6.5657940000000004</v>
      </c>
      <c r="C10" s="84">
        <v>6.8942319999999997</v>
      </c>
      <c r="D10" s="84">
        <v>7.3848209999999996</v>
      </c>
      <c r="E10" s="84">
        <v>93.946774000000005</v>
      </c>
      <c r="F10" s="84">
        <v>119.945098</v>
      </c>
      <c r="G10" s="85">
        <f>IF(AND(F10&gt;0,E10&gt;0),(E10/F10%)-100,"x  ")</f>
        <v>-21.675186759195441</v>
      </c>
    </row>
    <row r="11" spans="1:7" s="9" customFormat="1" ht="12" x14ac:dyDescent="0.2">
      <c r="A11" s="37" t="s">
        <v>25</v>
      </c>
      <c r="B11" s="84">
        <v>85.819017000000002</v>
      </c>
      <c r="C11" s="84">
        <v>96.415521999999996</v>
      </c>
      <c r="D11" s="84">
        <v>84.398053000000004</v>
      </c>
      <c r="E11" s="84">
        <v>1021.250891</v>
      </c>
      <c r="F11" s="84">
        <v>1000.553557</v>
      </c>
      <c r="G11" s="85">
        <f>IF(AND(F11&gt;0,E11&gt;0),(E11/F11%)-100,"x  ")</f>
        <v>2.0685883184562073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142</v>
      </c>
      <c r="B13" s="84">
        <v>6.4188479999999997</v>
      </c>
      <c r="C13" s="84">
        <v>6.7099029999999997</v>
      </c>
      <c r="D13" s="84">
        <v>4.4390510000000001</v>
      </c>
      <c r="E13" s="84">
        <v>57.172294000000001</v>
      </c>
      <c r="F13" s="84">
        <v>74.584196000000006</v>
      </c>
      <c r="G13" s="85">
        <f>IF(AND(F13&gt;0,E13&gt;0),(E13/F13%)-100,"x  ")</f>
        <v>-23.345296904454131</v>
      </c>
    </row>
    <row r="14" spans="1:7" s="9" customFormat="1" ht="12" x14ac:dyDescent="0.2">
      <c r="A14" s="38" t="s">
        <v>110</v>
      </c>
      <c r="B14" s="84">
        <v>39.785290000000003</v>
      </c>
      <c r="C14" s="84">
        <v>40.990135000000002</v>
      </c>
      <c r="D14" s="84">
        <v>36.843761000000001</v>
      </c>
      <c r="E14" s="84">
        <v>445.09705500000001</v>
      </c>
      <c r="F14" s="84">
        <v>487.726921</v>
      </c>
      <c r="G14" s="85">
        <f>IF(AND(F14&gt;0,E14&gt;0),(E14/F14%)-100,"x  ")</f>
        <v>-8.7405193694444421</v>
      </c>
    </row>
    <row r="15" spans="1:7" s="9" customFormat="1" ht="12" x14ac:dyDescent="0.2">
      <c r="A15" s="38" t="s">
        <v>135</v>
      </c>
      <c r="B15" s="84">
        <v>29.341543999999999</v>
      </c>
      <c r="C15" s="84">
        <v>41.085645999999997</v>
      </c>
      <c r="D15" s="84">
        <v>36.226405</v>
      </c>
      <c r="E15" s="84">
        <v>399.47054100000003</v>
      </c>
      <c r="F15" s="84">
        <v>330.73042400000003</v>
      </c>
      <c r="G15" s="85">
        <f>IF(AND(F15&gt;0,E15&gt;0),(E15/F15%)-100,"x  ")</f>
        <v>20.784334313313735</v>
      </c>
    </row>
    <row r="16" spans="1:7" s="9" customFormat="1" ht="12" x14ac:dyDescent="0.2">
      <c r="A16" s="37" t="s">
        <v>26</v>
      </c>
      <c r="B16" s="84">
        <v>126.015524</v>
      </c>
      <c r="C16" s="84">
        <v>132.81686099999999</v>
      </c>
      <c r="D16" s="84">
        <v>127.086814</v>
      </c>
      <c r="E16" s="84">
        <v>1541.869009</v>
      </c>
      <c r="F16" s="84">
        <v>1337.521612</v>
      </c>
      <c r="G16" s="85">
        <f>IF(AND(F16&gt;0,E16&gt;0),(E16/F16%)-100,"x  ")</f>
        <v>15.278063185419398</v>
      </c>
    </row>
    <row r="17" spans="1:7" s="9" customFormat="1" ht="12" x14ac:dyDescent="0.2">
      <c r="A17" s="40" t="s">
        <v>27</v>
      </c>
      <c r="B17" s="84">
        <v>61.169924000000002</v>
      </c>
      <c r="C17" s="84">
        <v>52.485290999999997</v>
      </c>
      <c r="D17" s="84">
        <v>43.086454000000003</v>
      </c>
      <c r="E17" s="84">
        <v>634.50898600000005</v>
      </c>
      <c r="F17" s="84">
        <v>659.69419800000003</v>
      </c>
      <c r="G17" s="85">
        <f>IF(AND(F17&gt;0,E17&gt;0),(E17/F17%)-100,"x  ")</f>
        <v>-3.8177100960345314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4">
        <v>1525.1152629999999</v>
      </c>
      <c r="C19" s="84">
        <v>1592.498574</v>
      </c>
      <c r="D19" s="84">
        <v>1152.2160739999999</v>
      </c>
      <c r="E19" s="84">
        <v>16135.047527000001</v>
      </c>
      <c r="F19" s="84">
        <v>15929.750423</v>
      </c>
      <c r="G19" s="85">
        <f>IF(AND(F19&gt;0,E19&gt;0),(E19/F19%)-100,"x  ")</f>
        <v>1.2887653512988209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4">
        <v>122.637359</v>
      </c>
      <c r="C21" s="84">
        <v>120.06374700000001</v>
      </c>
      <c r="D21" s="84">
        <v>103.479057</v>
      </c>
      <c r="E21" s="84">
        <v>1312.463035</v>
      </c>
      <c r="F21" s="84">
        <v>1679.712098</v>
      </c>
      <c r="G21" s="85">
        <f>IF(AND(F21&gt;0,E21&gt;0),(E21/F21%)-100,"x  ")</f>
        <v>-21.863810080148625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130</v>
      </c>
      <c r="B23" s="84">
        <v>91.277049000000005</v>
      </c>
      <c r="C23" s="84">
        <v>99.491749999999996</v>
      </c>
      <c r="D23" s="84">
        <v>78.569558000000001</v>
      </c>
      <c r="E23" s="84">
        <v>1003.763343</v>
      </c>
      <c r="F23" s="84">
        <v>1386.5009259999999</v>
      </c>
      <c r="G23" s="85">
        <f>IF(AND(F23&gt;0,E23&gt;0),(E23/F23%)-100,"x  ")</f>
        <v>-27.604567427458036</v>
      </c>
    </row>
    <row r="24" spans="1:7" s="9" customFormat="1" ht="12" x14ac:dyDescent="0.2">
      <c r="A24" s="40" t="s">
        <v>30</v>
      </c>
      <c r="B24" s="84">
        <v>110.449456</v>
      </c>
      <c r="C24" s="84">
        <v>86.072738999999999</v>
      </c>
      <c r="D24" s="84">
        <v>85.270809999999997</v>
      </c>
      <c r="E24" s="84">
        <v>1326.8621479999999</v>
      </c>
      <c r="F24" s="84">
        <v>1533.02352</v>
      </c>
      <c r="G24" s="85">
        <f>IF(AND(F24&gt;0,E24&gt;0),(E24/F24%)-100,"x  ")</f>
        <v>-13.448024072063816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4">
        <v>11.710651</v>
      </c>
      <c r="C26" s="84">
        <v>10.333767999999999</v>
      </c>
      <c r="D26" s="84">
        <v>8.7966960000000007</v>
      </c>
      <c r="E26" s="84">
        <v>199.57222999999999</v>
      </c>
      <c r="F26" s="84">
        <v>327.99266899999998</v>
      </c>
      <c r="G26" s="85">
        <f>IF(AND(F26&gt;0,E26&gt;0),(E26/F26%)-100,"x  ")</f>
        <v>-39.153447969289829</v>
      </c>
    </row>
    <row r="27" spans="1:7" s="9" customFormat="1" ht="12" x14ac:dyDescent="0.2">
      <c r="A27" s="39" t="s">
        <v>111</v>
      </c>
      <c r="B27" s="84">
        <v>8.5953610000000005</v>
      </c>
      <c r="C27" s="84">
        <v>8.2866119999999999</v>
      </c>
      <c r="D27" s="84">
        <v>18.049600000000002</v>
      </c>
      <c r="E27" s="84">
        <v>163.25004000000001</v>
      </c>
      <c r="F27" s="84">
        <v>154.86734999999999</v>
      </c>
      <c r="G27" s="85">
        <f>IF(AND(F27&gt;0,E27&gt;0),(E27/F27%)-100,"x  ")</f>
        <v>5.4128194225574617</v>
      </c>
    </row>
    <row r="28" spans="1:7" s="9" customFormat="1" ht="12" x14ac:dyDescent="0.2">
      <c r="A28" s="42" t="s">
        <v>33</v>
      </c>
      <c r="B28" s="84">
        <v>1292.028448</v>
      </c>
      <c r="C28" s="84">
        <v>1386.3620880000001</v>
      </c>
      <c r="D28" s="84">
        <v>963.46620700000005</v>
      </c>
      <c r="E28" s="84">
        <v>13495.722344</v>
      </c>
      <c r="F28" s="84">
        <v>12717.014805000001</v>
      </c>
      <c r="G28" s="85">
        <f>IF(AND(F28&gt;0,E28&gt;0),(E28/F28%)-100,"x  ")</f>
        <v>6.1233516744340903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4">
        <v>163.05407299999999</v>
      </c>
      <c r="C30" s="84">
        <v>185.32653099999999</v>
      </c>
      <c r="D30" s="84">
        <v>132.53334699999999</v>
      </c>
      <c r="E30" s="84">
        <v>2125.2916129999999</v>
      </c>
      <c r="F30" s="84">
        <v>2327.5870890000001</v>
      </c>
      <c r="G30" s="85">
        <f>IF(AND(F30&gt;0,E30&gt;0),(E30/F30%)-100,"x  ")</f>
        <v>-8.6912097491876068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112</v>
      </c>
      <c r="B32" s="84">
        <v>46.910231000000003</v>
      </c>
      <c r="C32" s="84">
        <v>68.049057000000005</v>
      </c>
      <c r="D32" s="84">
        <v>44.233812999999998</v>
      </c>
      <c r="E32" s="84">
        <v>748.69484499999999</v>
      </c>
      <c r="F32" s="84">
        <v>928.33482700000002</v>
      </c>
      <c r="G32" s="85">
        <f>IF(AND(F32&gt;0,E32&gt;0),(E32/F32%)-100,"x  ")</f>
        <v>-19.350774825557622</v>
      </c>
    </row>
    <row r="33" spans="1:7" s="9" customFormat="1" ht="12" x14ac:dyDescent="0.2">
      <c r="A33" s="45" t="s">
        <v>35</v>
      </c>
      <c r="B33" s="84">
        <v>24.675868000000001</v>
      </c>
      <c r="C33" s="84">
        <v>25.780176000000001</v>
      </c>
      <c r="D33" s="84">
        <v>20.800319999999999</v>
      </c>
      <c r="E33" s="84">
        <v>317.65587599999998</v>
      </c>
      <c r="F33" s="84">
        <v>294.99150700000001</v>
      </c>
      <c r="G33" s="85">
        <f>IF(AND(F33&gt;0,E33&gt;0),(E33/F33%)-100,"x  ")</f>
        <v>7.6830581430942573</v>
      </c>
    </row>
    <row r="34" spans="1:7" s="9" customFormat="1" ht="12" x14ac:dyDescent="0.2">
      <c r="A34" s="43" t="s">
        <v>36</v>
      </c>
      <c r="B34" s="84">
        <v>1128.974375</v>
      </c>
      <c r="C34" s="84">
        <v>1201.0355569999999</v>
      </c>
      <c r="D34" s="84">
        <v>830.93286000000001</v>
      </c>
      <c r="E34" s="84">
        <v>11370.430731</v>
      </c>
      <c r="F34" s="84">
        <v>10389.427716</v>
      </c>
      <c r="G34" s="85">
        <f>IF(AND(F34&gt;0,E34&gt;0),(E34/F34%)-100,"x  ")</f>
        <v>9.4423200374090754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113</v>
      </c>
      <c r="B36" s="84">
        <v>39.203519999999997</v>
      </c>
      <c r="C36" s="84">
        <v>27.387250999999999</v>
      </c>
      <c r="D36" s="84">
        <v>31.375278000000002</v>
      </c>
      <c r="E36" s="84">
        <v>454.11532599999998</v>
      </c>
      <c r="F36" s="84">
        <v>487.78639600000002</v>
      </c>
      <c r="G36" s="85">
        <f t="shared" ref="G36:G47" si="0">IF(AND(F36&gt;0,E36&gt;0),(E36/F36%)-100,"x  ")</f>
        <v>-6.9028308858371759</v>
      </c>
    </row>
    <row r="37" spans="1:7" s="9" customFormat="1" ht="12" x14ac:dyDescent="0.2">
      <c r="A37" s="45" t="s">
        <v>37</v>
      </c>
      <c r="B37" s="84">
        <v>14.020108</v>
      </c>
      <c r="C37" s="84">
        <v>14.522098</v>
      </c>
      <c r="D37" s="84">
        <v>13.301799000000001</v>
      </c>
      <c r="E37" s="84">
        <v>146.74493000000001</v>
      </c>
      <c r="F37" s="84">
        <v>141.93089900000001</v>
      </c>
      <c r="G37" s="85">
        <f t="shared" si="0"/>
        <v>3.3918132231375466</v>
      </c>
    </row>
    <row r="38" spans="1:7" s="9" customFormat="1" ht="12" x14ac:dyDescent="0.2">
      <c r="A38" s="45" t="s">
        <v>38</v>
      </c>
      <c r="B38" s="84">
        <v>77.960571000000002</v>
      </c>
      <c r="C38" s="84">
        <v>45.289054999999998</v>
      </c>
      <c r="D38" s="84">
        <v>38.612015</v>
      </c>
      <c r="E38" s="84">
        <v>627.28060500000004</v>
      </c>
      <c r="F38" s="84">
        <v>716.55940999999996</v>
      </c>
      <c r="G38" s="85">
        <f t="shared" si="0"/>
        <v>-12.459372349879544</v>
      </c>
    </row>
    <row r="39" spans="1:7" s="9" customFormat="1" ht="12" x14ac:dyDescent="0.2">
      <c r="A39" s="45" t="s">
        <v>39</v>
      </c>
      <c r="B39" s="84">
        <v>45.602201999999998</v>
      </c>
      <c r="C39" s="84">
        <v>43.183484</v>
      </c>
      <c r="D39" s="84">
        <v>38.192520000000002</v>
      </c>
      <c r="E39" s="84">
        <v>532.06930399999999</v>
      </c>
      <c r="F39" s="84">
        <v>481.38781</v>
      </c>
      <c r="G39" s="85">
        <f t="shared" si="0"/>
        <v>10.528204692179472</v>
      </c>
    </row>
    <row r="40" spans="1:7" s="9" customFormat="1" ht="12" x14ac:dyDescent="0.2">
      <c r="A40" s="45" t="s">
        <v>40</v>
      </c>
      <c r="B40" s="84">
        <v>131.26172500000001</v>
      </c>
      <c r="C40" s="84">
        <v>133.98890499999999</v>
      </c>
      <c r="D40" s="84">
        <v>149.07722799999999</v>
      </c>
      <c r="E40" s="84">
        <v>1297.005345</v>
      </c>
      <c r="F40" s="84">
        <v>919.26464599999997</v>
      </c>
      <c r="G40" s="85">
        <f t="shared" si="0"/>
        <v>41.091616069829826</v>
      </c>
    </row>
    <row r="41" spans="1:7" s="9" customFormat="1" ht="12" x14ac:dyDescent="0.2">
      <c r="A41" s="45" t="s">
        <v>115</v>
      </c>
      <c r="B41" s="84">
        <v>155.933933</v>
      </c>
      <c r="C41" s="84">
        <v>311.89241900000002</v>
      </c>
      <c r="D41" s="84">
        <v>122.323612</v>
      </c>
      <c r="E41" s="84">
        <v>2258.1848749999999</v>
      </c>
      <c r="F41" s="84">
        <v>2137.3639499999999</v>
      </c>
      <c r="G41" s="85">
        <f t="shared" si="0"/>
        <v>5.6528007314804682</v>
      </c>
    </row>
    <row r="42" spans="1:7" s="9" customFormat="1" ht="12" x14ac:dyDescent="0.2">
      <c r="A42" s="45" t="s">
        <v>116</v>
      </c>
      <c r="B42" s="84">
        <v>17.663599999999999</v>
      </c>
      <c r="C42" s="84">
        <v>15.423805</v>
      </c>
      <c r="D42" s="84">
        <v>24.124434000000001</v>
      </c>
      <c r="E42" s="84">
        <v>181.77237500000001</v>
      </c>
      <c r="F42" s="84">
        <v>173.15792099999999</v>
      </c>
      <c r="G42" s="85">
        <f t="shared" si="0"/>
        <v>4.9749118898234173</v>
      </c>
    </row>
    <row r="43" spans="1:7" s="9" customFormat="1" ht="12" x14ac:dyDescent="0.2">
      <c r="A43" s="45" t="s">
        <v>117</v>
      </c>
      <c r="B43" s="84">
        <v>61.752423</v>
      </c>
      <c r="C43" s="84">
        <v>61.1751</v>
      </c>
      <c r="D43" s="84">
        <v>65.557458999999994</v>
      </c>
      <c r="E43" s="84">
        <v>710.13255600000002</v>
      </c>
      <c r="F43" s="84">
        <v>543.27176999999995</v>
      </c>
      <c r="G43" s="85">
        <f t="shared" si="0"/>
        <v>30.714054220045341</v>
      </c>
    </row>
    <row r="44" spans="1:7" s="9" customFormat="1" ht="12" x14ac:dyDescent="0.2">
      <c r="A44" s="45" t="s">
        <v>114</v>
      </c>
      <c r="B44" s="84">
        <v>25.057925999999998</v>
      </c>
      <c r="C44" s="84">
        <v>21.537908999999999</v>
      </c>
      <c r="D44" s="84">
        <v>23.544371999999999</v>
      </c>
      <c r="E44" s="84">
        <v>286.09151100000003</v>
      </c>
      <c r="F44" s="84">
        <v>279.51466299999998</v>
      </c>
      <c r="G44" s="85">
        <f t="shared" si="0"/>
        <v>2.3529527679912974</v>
      </c>
    </row>
    <row r="45" spans="1:7" s="9" customFormat="1" ht="12" x14ac:dyDescent="0.2">
      <c r="A45" s="45" t="s">
        <v>41</v>
      </c>
      <c r="B45" s="84">
        <v>42.117089</v>
      </c>
      <c r="C45" s="84">
        <v>38.699751999999997</v>
      </c>
      <c r="D45" s="84">
        <v>39.030535</v>
      </c>
      <c r="E45" s="84">
        <v>449.383805</v>
      </c>
      <c r="F45" s="84">
        <v>430.33513900000003</v>
      </c>
      <c r="G45" s="85">
        <f t="shared" si="0"/>
        <v>4.4264723639033292</v>
      </c>
    </row>
    <row r="46" spans="1:7" s="9" customFormat="1" ht="12" x14ac:dyDescent="0.2">
      <c r="A46" s="45" t="s">
        <v>131</v>
      </c>
      <c r="B46" s="84">
        <v>21.34441</v>
      </c>
      <c r="C46" s="84">
        <v>11.078718</v>
      </c>
      <c r="D46" s="84">
        <v>13.675526</v>
      </c>
      <c r="E46" s="84">
        <v>134.32714200000001</v>
      </c>
      <c r="F46" s="84">
        <v>103.45237</v>
      </c>
      <c r="G46" s="85">
        <f t="shared" si="0"/>
        <v>29.84443179020451</v>
      </c>
    </row>
    <row r="47" spans="1:7" s="9" customFormat="1" ht="24" x14ac:dyDescent="0.2">
      <c r="A47" s="68" t="s">
        <v>132</v>
      </c>
      <c r="B47" s="84">
        <v>30.28359</v>
      </c>
      <c r="C47" s="84">
        <v>39.242711</v>
      </c>
      <c r="D47" s="84">
        <v>32.230828000000002</v>
      </c>
      <c r="E47" s="84">
        <v>287.731495</v>
      </c>
      <c r="F47" s="84">
        <v>232.411171</v>
      </c>
      <c r="G47" s="85">
        <f t="shared" si="0"/>
        <v>23.802781837883344</v>
      </c>
    </row>
    <row r="48" spans="1:7" s="9" customFormat="1" ht="12" x14ac:dyDescent="0.2">
      <c r="A48" s="46"/>
    </row>
    <row r="49" spans="1:7" s="9" customFormat="1" ht="12" customHeight="1" x14ac:dyDescent="0.2">
      <c r="A49" s="70" t="s">
        <v>159</v>
      </c>
      <c r="B49" s="84">
        <v>108.423177</v>
      </c>
      <c r="C49" s="84">
        <v>103.827596</v>
      </c>
      <c r="D49" s="84">
        <v>87.451588999999998</v>
      </c>
      <c r="E49" s="84">
        <v>1042.341907</v>
      </c>
      <c r="F49" s="84">
        <v>915.498694</v>
      </c>
      <c r="G49" s="85">
        <f>IF(AND(F49&gt;0,E49&gt;0),(E49/F49%)-100,"x  ")</f>
        <v>13.855094915078041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6">
        <v>1913.1086989999999</v>
      </c>
      <c r="C51" s="87">
        <v>1984.9380759999999</v>
      </c>
      <c r="D51" s="87">
        <v>1501.6238049999999</v>
      </c>
      <c r="E51" s="87">
        <v>20468.965093999999</v>
      </c>
      <c r="F51" s="87">
        <v>19962.963582</v>
      </c>
      <c r="G51" s="88">
        <f>IF(AND(F51&gt;0,E51&gt;0),(E51/F51%)-100,"x  ")</f>
        <v>2.5347013729777359</v>
      </c>
    </row>
    <row r="52" spans="1:7" ht="7.5" customHeight="1" x14ac:dyDescent="0.2"/>
    <row r="53" spans="1:7" x14ac:dyDescent="0.2">
      <c r="A53" s="33" t="s">
        <v>151</v>
      </c>
    </row>
    <row r="54" spans="1:7" x14ac:dyDescent="0.2">
      <c r="A54" s="33" t="s">
        <v>176</v>
      </c>
      <c r="B54" s="81"/>
      <c r="C54" s="81"/>
      <c r="D54" s="81"/>
      <c r="E54" s="81"/>
      <c r="F54" s="81"/>
      <c r="G54" s="81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4/15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6" t="s">
        <v>155</v>
      </c>
      <c r="B2" s="127"/>
      <c r="C2" s="127"/>
      <c r="D2" s="127"/>
      <c r="E2" s="127"/>
      <c r="F2" s="127"/>
      <c r="G2" s="127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29" t="s">
        <v>156</v>
      </c>
      <c r="B4" s="89" t="s">
        <v>100</v>
      </c>
      <c r="C4" s="89" t="s">
        <v>101</v>
      </c>
      <c r="D4" s="89" t="s">
        <v>102</v>
      </c>
      <c r="E4" s="130" t="s">
        <v>163</v>
      </c>
      <c r="F4" s="130"/>
      <c r="G4" s="131"/>
    </row>
    <row r="5" spans="1:7" ht="24" customHeight="1" x14ac:dyDescent="0.2">
      <c r="A5" s="129"/>
      <c r="B5" s="128" t="s">
        <v>166</v>
      </c>
      <c r="C5" s="128"/>
      <c r="D5" s="128"/>
      <c r="E5" s="80" t="s">
        <v>166</v>
      </c>
      <c r="F5" s="80" t="s">
        <v>167</v>
      </c>
      <c r="G5" s="132" t="s">
        <v>150</v>
      </c>
    </row>
    <row r="6" spans="1:7" ht="17.25" customHeight="1" x14ac:dyDescent="0.2">
      <c r="A6" s="129"/>
      <c r="B6" s="128" t="s">
        <v>106</v>
      </c>
      <c r="C6" s="128"/>
      <c r="D6" s="128"/>
      <c r="E6" s="128"/>
      <c r="F6" s="128"/>
      <c r="G6" s="133"/>
    </row>
    <row r="7" spans="1:7" x14ac:dyDescent="0.2">
      <c r="A7" s="71"/>
    </row>
    <row r="8" spans="1:7" ht="12.75" customHeight="1" x14ac:dyDescent="0.2">
      <c r="A8" s="57" t="s">
        <v>43</v>
      </c>
      <c r="B8" s="84">
        <v>1356.3129650000001</v>
      </c>
      <c r="C8" s="84">
        <v>1091.735185</v>
      </c>
      <c r="D8" s="84">
        <v>998.19428000000005</v>
      </c>
      <c r="E8" s="84">
        <v>13555.474254000001</v>
      </c>
      <c r="F8" s="84">
        <v>14059.148875999999</v>
      </c>
      <c r="G8" s="85">
        <f>IF(AND(F8&gt;0,E8&gt;0),(E8/F8%)-100,"x  ")</f>
        <v>-3.5825399278601395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145</v>
      </c>
      <c r="B10" s="84">
        <v>1034.0317259999999</v>
      </c>
      <c r="C10" s="84">
        <v>987.17916400000001</v>
      </c>
      <c r="D10" s="84">
        <v>844.61512000000005</v>
      </c>
      <c r="E10" s="84">
        <v>11624.926449000001</v>
      </c>
      <c r="F10" s="84">
        <v>12200.456786999999</v>
      </c>
      <c r="G10" s="85">
        <f>IF(AND(F10&gt;0,E10&gt;0),(E10/F10%)-100,"x  ")</f>
        <v>-4.7172851643820906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146</v>
      </c>
      <c r="B12" s="99">
        <f>SUM(B14:B31)</f>
        <v>452.56120800000002</v>
      </c>
      <c r="C12" s="99">
        <f>SUM(C14:C31)</f>
        <v>449.46077099999985</v>
      </c>
      <c r="D12" s="99">
        <f>SUM(D14:D31)</f>
        <v>376.98250999999999</v>
      </c>
      <c r="E12" s="99">
        <f>SUM(E14:E31)</f>
        <v>5216.1824009999991</v>
      </c>
      <c r="F12" s="99">
        <f>SUM(F14:F31)</f>
        <v>5332.9836349999996</v>
      </c>
      <c r="G12" s="100">
        <f>IF(AND(F12&gt;0,E12&gt;0),(E12/F12%)-100,"x  ")</f>
        <v>-2.1901667433112237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4">
        <v>65.752291999999997</v>
      </c>
      <c r="C14" s="84">
        <v>60.039051000000001</v>
      </c>
      <c r="D14" s="84">
        <v>49.287576999999999</v>
      </c>
      <c r="E14" s="84">
        <v>725.88449600000001</v>
      </c>
      <c r="F14" s="84">
        <v>732.44707300000005</v>
      </c>
      <c r="G14" s="85">
        <f t="shared" ref="G14:G32" si="0">IF(AND(F14&gt;0,E14&gt;0),(E14/F14%)-100,"x  ")</f>
        <v>-0.89597968807775885</v>
      </c>
    </row>
    <row r="15" spans="1:7" ht="12.75" customHeight="1" x14ac:dyDescent="0.2">
      <c r="A15" s="53" t="s">
        <v>45</v>
      </c>
      <c r="B15" s="84">
        <v>68.326982000000001</v>
      </c>
      <c r="C15" s="84">
        <v>64.382636000000005</v>
      </c>
      <c r="D15" s="84">
        <v>48.828893000000001</v>
      </c>
      <c r="E15" s="84">
        <v>674.15398300000004</v>
      </c>
      <c r="F15" s="84">
        <v>599.78294500000004</v>
      </c>
      <c r="G15" s="85">
        <f t="shared" si="0"/>
        <v>12.399658679857936</v>
      </c>
    </row>
    <row r="16" spans="1:7" ht="12.75" customHeight="1" x14ac:dyDescent="0.2">
      <c r="A16" s="53" t="s">
        <v>46</v>
      </c>
      <c r="B16" s="84">
        <v>3.1456979999999999</v>
      </c>
      <c r="C16" s="84">
        <v>2.0772240000000002</v>
      </c>
      <c r="D16" s="84">
        <v>1.911087</v>
      </c>
      <c r="E16" s="84">
        <v>33.774760999999998</v>
      </c>
      <c r="F16" s="84">
        <v>30.075084</v>
      </c>
      <c r="G16" s="85">
        <f t="shared" si="0"/>
        <v>12.301468551176768</v>
      </c>
    </row>
    <row r="17" spans="1:7" ht="12.75" customHeight="1" x14ac:dyDescent="0.2">
      <c r="A17" s="53" t="s">
        <v>47</v>
      </c>
      <c r="B17" s="84">
        <v>98.424223999999995</v>
      </c>
      <c r="C17" s="84">
        <v>92.453407999999996</v>
      </c>
      <c r="D17" s="84">
        <v>96.001720000000006</v>
      </c>
      <c r="E17" s="84">
        <v>1126.6417389999999</v>
      </c>
      <c r="F17" s="84">
        <v>1146.474136</v>
      </c>
      <c r="G17" s="85">
        <f t="shared" si="0"/>
        <v>-1.7298599573466618</v>
      </c>
    </row>
    <row r="18" spans="1:7" ht="12.75" customHeight="1" x14ac:dyDescent="0.2">
      <c r="A18" s="53" t="s">
        <v>48</v>
      </c>
      <c r="B18" s="84">
        <v>68.859401000000005</v>
      </c>
      <c r="C18" s="84">
        <v>62.484641000000003</v>
      </c>
      <c r="D18" s="84">
        <v>52.528486999999998</v>
      </c>
      <c r="E18" s="84">
        <v>721.57892900000002</v>
      </c>
      <c r="F18" s="84">
        <v>718.034222</v>
      </c>
      <c r="G18" s="85">
        <f t="shared" si="0"/>
        <v>0.49366825304323925</v>
      </c>
    </row>
    <row r="19" spans="1:7" ht="12.75" customHeight="1" x14ac:dyDescent="0.2">
      <c r="A19" s="53" t="s">
        <v>49</v>
      </c>
      <c r="B19" s="84">
        <v>11.579799</v>
      </c>
      <c r="C19" s="84">
        <v>15.156276</v>
      </c>
      <c r="D19" s="84">
        <v>10.162929</v>
      </c>
      <c r="E19" s="84">
        <v>125.676637</v>
      </c>
      <c r="F19" s="84">
        <v>80.325913</v>
      </c>
      <c r="G19" s="85">
        <f t="shared" si="0"/>
        <v>56.458398424926713</v>
      </c>
    </row>
    <row r="20" spans="1:7" ht="12.75" customHeight="1" x14ac:dyDescent="0.2">
      <c r="A20" s="53" t="s">
        <v>50</v>
      </c>
      <c r="B20" s="84">
        <v>9.1857530000000001</v>
      </c>
      <c r="C20" s="84">
        <v>7.0496420000000004</v>
      </c>
      <c r="D20" s="84">
        <v>6.7040379999999997</v>
      </c>
      <c r="E20" s="84">
        <v>160.25872699999999</v>
      </c>
      <c r="F20" s="84">
        <v>141.50710000000001</v>
      </c>
      <c r="G20" s="85">
        <f t="shared" si="0"/>
        <v>13.251368305901238</v>
      </c>
    </row>
    <row r="21" spans="1:7" ht="12.75" customHeight="1" x14ac:dyDescent="0.2">
      <c r="A21" s="53" t="s">
        <v>51</v>
      </c>
      <c r="B21" s="84">
        <v>2.8722059999999998</v>
      </c>
      <c r="C21" s="84">
        <v>3.634843</v>
      </c>
      <c r="D21" s="84">
        <v>1.9328460000000001</v>
      </c>
      <c r="E21" s="84">
        <v>32.578932000000002</v>
      </c>
      <c r="F21" s="84">
        <v>35.611651000000002</v>
      </c>
      <c r="G21" s="85">
        <f t="shared" si="0"/>
        <v>-8.5160864909071421</v>
      </c>
    </row>
    <row r="22" spans="1:7" ht="12.75" customHeight="1" x14ac:dyDescent="0.2">
      <c r="A22" s="53" t="s">
        <v>52</v>
      </c>
      <c r="B22" s="84">
        <v>34.273864000000003</v>
      </c>
      <c r="C22" s="84">
        <v>30.636109000000001</v>
      </c>
      <c r="D22" s="84">
        <v>31.141846999999999</v>
      </c>
      <c r="E22" s="84">
        <v>347.11755099999999</v>
      </c>
      <c r="F22" s="84">
        <v>458.199434</v>
      </c>
      <c r="G22" s="85">
        <f t="shared" si="0"/>
        <v>-24.243129684878653</v>
      </c>
    </row>
    <row r="23" spans="1:7" ht="12.75" customHeight="1" x14ac:dyDescent="0.2">
      <c r="A23" s="53" t="s">
        <v>53</v>
      </c>
      <c r="B23" s="84">
        <v>25.563224999999999</v>
      </c>
      <c r="C23" s="84">
        <v>55.665582000000001</v>
      </c>
      <c r="D23" s="84">
        <v>33.258364999999998</v>
      </c>
      <c r="E23" s="84">
        <v>549.34330599999998</v>
      </c>
      <c r="F23" s="84">
        <v>696.20576100000005</v>
      </c>
      <c r="G23" s="85">
        <f t="shared" si="0"/>
        <v>-21.094691142608923</v>
      </c>
    </row>
    <row r="24" spans="1:7" ht="12.75" customHeight="1" x14ac:dyDescent="0.2">
      <c r="A24" s="53" t="s">
        <v>54</v>
      </c>
      <c r="B24" s="84">
        <v>31.825147000000001</v>
      </c>
      <c r="C24" s="84">
        <v>27.065905000000001</v>
      </c>
      <c r="D24" s="84">
        <v>20.073326999999999</v>
      </c>
      <c r="E24" s="84">
        <v>344.552547</v>
      </c>
      <c r="F24" s="84">
        <v>342.29594300000002</v>
      </c>
      <c r="G24" s="85">
        <f t="shared" si="0"/>
        <v>0.65925525737242197</v>
      </c>
    </row>
    <row r="25" spans="1:7" ht="12.75" customHeight="1" x14ac:dyDescent="0.2">
      <c r="A25" s="53" t="s">
        <v>64</v>
      </c>
      <c r="B25" s="84">
        <v>2.5395279999999998</v>
      </c>
      <c r="C25" s="84">
        <v>3.7388119999999998</v>
      </c>
      <c r="D25" s="84">
        <v>2.5518800000000001</v>
      </c>
      <c r="E25" s="84">
        <v>36.387158999999997</v>
      </c>
      <c r="F25" s="84">
        <v>33.198624000000002</v>
      </c>
      <c r="G25" s="85">
        <f t="shared" si="0"/>
        <v>9.6044191470104039</v>
      </c>
    </row>
    <row r="26" spans="1:7" ht="12.75" customHeight="1" x14ac:dyDescent="0.2">
      <c r="A26" s="53" t="s">
        <v>65</v>
      </c>
      <c r="B26" s="84">
        <v>1.438121</v>
      </c>
      <c r="C26" s="84">
        <v>1.682876</v>
      </c>
      <c r="D26" s="84">
        <v>1.2056359999999999</v>
      </c>
      <c r="E26" s="84">
        <v>14.256413999999999</v>
      </c>
      <c r="F26" s="84">
        <v>12.823661</v>
      </c>
      <c r="G26" s="85">
        <f t="shared" si="0"/>
        <v>11.172729846804273</v>
      </c>
    </row>
    <row r="27" spans="1:7" ht="12.75" customHeight="1" x14ac:dyDescent="0.2">
      <c r="A27" s="53" t="s">
        <v>66</v>
      </c>
      <c r="B27" s="84">
        <v>15.660059</v>
      </c>
      <c r="C27" s="84">
        <v>12.774229</v>
      </c>
      <c r="D27" s="84">
        <v>12.967969999999999</v>
      </c>
      <c r="E27" s="84">
        <v>192.03295499999999</v>
      </c>
      <c r="F27" s="84">
        <v>172.09466800000001</v>
      </c>
      <c r="G27" s="85">
        <f t="shared" si="0"/>
        <v>11.585650637357318</v>
      </c>
    </row>
    <row r="28" spans="1:7" ht="12.75" customHeight="1" x14ac:dyDescent="0.2">
      <c r="A28" s="53" t="s">
        <v>57</v>
      </c>
      <c r="B28" s="84">
        <v>2.9653740000000002</v>
      </c>
      <c r="C28" s="84">
        <v>2.3268070000000001</v>
      </c>
      <c r="D28" s="84">
        <v>1.7522610000000001</v>
      </c>
      <c r="E28" s="84">
        <v>23.955848</v>
      </c>
      <c r="F28" s="84">
        <v>22.063329</v>
      </c>
      <c r="G28" s="85">
        <f t="shared" si="0"/>
        <v>8.5776674952361134</v>
      </c>
    </row>
    <row r="29" spans="1:7" ht="12.75" customHeight="1" x14ac:dyDescent="0.2">
      <c r="A29" s="53" t="s">
        <v>58</v>
      </c>
      <c r="B29" s="84">
        <v>9.8130810000000004</v>
      </c>
      <c r="C29" s="84">
        <v>7.863524</v>
      </c>
      <c r="D29" s="84">
        <v>6.558916</v>
      </c>
      <c r="E29" s="84">
        <v>105.04080399999999</v>
      </c>
      <c r="F29" s="84">
        <v>109.247793</v>
      </c>
      <c r="G29" s="85">
        <f t="shared" si="0"/>
        <v>-3.8508686395156815</v>
      </c>
    </row>
    <row r="30" spans="1:7" ht="12.75" customHeight="1" x14ac:dyDescent="0.2">
      <c r="A30" s="53" t="s">
        <v>55</v>
      </c>
      <c r="B30" s="84">
        <v>7.5378000000000001E-2</v>
      </c>
      <c r="C30" s="84">
        <v>5.4489000000000003E-2</v>
      </c>
      <c r="D30" s="84">
        <v>7.0971000000000006E-2</v>
      </c>
      <c r="E30" s="84">
        <v>0.92119200000000001</v>
      </c>
      <c r="F30" s="84">
        <v>0.98933899999999997</v>
      </c>
      <c r="G30" s="85">
        <f t="shared" si="0"/>
        <v>-6.8881344008474343</v>
      </c>
    </row>
    <row r="31" spans="1:7" ht="12.75" customHeight="1" x14ac:dyDescent="0.2">
      <c r="A31" s="53" t="s">
        <v>56</v>
      </c>
      <c r="B31" s="84">
        <v>0.26107599999999997</v>
      </c>
      <c r="C31" s="84">
        <v>0.37471700000000002</v>
      </c>
      <c r="D31" s="84">
        <v>4.376E-2</v>
      </c>
      <c r="E31" s="84">
        <v>2.026421</v>
      </c>
      <c r="F31" s="84">
        <v>1.606959</v>
      </c>
      <c r="G31" s="85">
        <f t="shared" si="0"/>
        <v>26.102843943124867</v>
      </c>
    </row>
    <row r="32" spans="1:7" ht="12.75" customHeight="1" x14ac:dyDescent="0.2">
      <c r="A32" s="54" t="s">
        <v>59</v>
      </c>
      <c r="B32" s="99">
        <f>B10-B12</f>
        <v>581.47051799999986</v>
      </c>
      <c r="C32" s="99">
        <f>C10-C12</f>
        <v>537.71839300000011</v>
      </c>
      <c r="D32" s="99">
        <f>D10-D12</f>
        <v>467.63261000000006</v>
      </c>
      <c r="E32" s="99">
        <f>E10-E12</f>
        <v>6408.7440480000014</v>
      </c>
      <c r="F32" s="99">
        <f>F10-F12</f>
        <v>6867.4731519999996</v>
      </c>
      <c r="G32" s="100">
        <f t="shared" si="0"/>
        <v>-6.6797364015380793</v>
      </c>
    </row>
    <row r="33" spans="1:7" ht="12.75" customHeight="1" x14ac:dyDescent="0.2">
      <c r="A33" s="5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3" t="s">
        <v>60</v>
      </c>
      <c r="B34" s="84">
        <v>90.788970000000006</v>
      </c>
      <c r="C34" s="84">
        <v>101.94391899999999</v>
      </c>
      <c r="D34" s="84">
        <v>75.316851</v>
      </c>
      <c r="E34" s="84">
        <v>963.00370299999997</v>
      </c>
      <c r="F34" s="84">
        <v>948.55459800000006</v>
      </c>
      <c r="G34" s="85">
        <f t="shared" ref="G34:G43" si="1">IF(AND(F34&gt;0,E34&gt;0),(E34/F34%)-100,"x  ")</f>
        <v>1.5232760486813675</v>
      </c>
    </row>
    <row r="35" spans="1:7" ht="12.75" customHeight="1" x14ac:dyDescent="0.2">
      <c r="A35" s="53" t="s">
        <v>61</v>
      </c>
      <c r="B35" s="84">
        <v>210.983709</v>
      </c>
      <c r="C35" s="84">
        <v>183.20048499999999</v>
      </c>
      <c r="D35" s="84">
        <v>162.64612600000001</v>
      </c>
      <c r="E35" s="84">
        <v>2443.0635649999999</v>
      </c>
      <c r="F35" s="84">
        <v>2875.3550930000001</v>
      </c>
      <c r="G35" s="85">
        <f t="shared" si="1"/>
        <v>-15.034370156660174</v>
      </c>
    </row>
    <row r="36" spans="1:7" ht="12.75" customHeight="1" x14ac:dyDescent="0.2">
      <c r="A36" s="53" t="s">
        <v>62</v>
      </c>
      <c r="B36" s="84">
        <v>88.169466</v>
      </c>
      <c r="C36" s="84">
        <v>80.183261000000002</v>
      </c>
      <c r="D36" s="84">
        <v>78.151229000000001</v>
      </c>
      <c r="E36" s="84">
        <v>952.52015200000005</v>
      </c>
      <c r="F36" s="84">
        <v>954.42757500000005</v>
      </c>
      <c r="G36" s="85">
        <f t="shared" si="1"/>
        <v>-0.19984994670758738</v>
      </c>
    </row>
    <row r="37" spans="1:7" ht="12.75" customHeight="1" x14ac:dyDescent="0.2">
      <c r="A37" s="53" t="s">
        <v>63</v>
      </c>
      <c r="B37" s="84">
        <v>126.926783</v>
      </c>
      <c r="C37" s="84">
        <v>108.61439</v>
      </c>
      <c r="D37" s="84">
        <v>100.124978</v>
      </c>
      <c r="E37" s="84">
        <v>1320.6132869999999</v>
      </c>
      <c r="F37" s="84">
        <v>1350.04411</v>
      </c>
      <c r="G37" s="85">
        <f t="shared" si="1"/>
        <v>-2.1799897338169245</v>
      </c>
    </row>
    <row r="38" spans="1:7" ht="12.75" customHeight="1" x14ac:dyDescent="0.2">
      <c r="A38" s="53" t="s">
        <v>67</v>
      </c>
      <c r="B38" s="84">
        <v>26.021660000000001</v>
      </c>
      <c r="C38" s="84">
        <v>24.909455999999999</v>
      </c>
      <c r="D38" s="84">
        <v>20.377603000000001</v>
      </c>
      <c r="E38" s="84">
        <v>304.48734899999999</v>
      </c>
      <c r="F38" s="84">
        <v>282.20018299999998</v>
      </c>
      <c r="G38" s="85">
        <f t="shared" si="1"/>
        <v>7.8976440635405396</v>
      </c>
    </row>
    <row r="39" spans="1:7" ht="12.75" customHeight="1" x14ac:dyDescent="0.2">
      <c r="A39" s="53" t="s">
        <v>149</v>
      </c>
      <c r="B39" s="84">
        <v>0.98370299999999999</v>
      </c>
      <c r="C39" s="84">
        <v>0.55347999999999997</v>
      </c>
      <c r="D39" s="84">
        <v>0.84824999999999995</v>
      </c>
      <c r="E39" s="84">
        <v>9.9778719999999996</v>
      </c>
      <c r="F39" s="84">
        <v>6.7715630000000004</v>
      </c>
      <c r="G39" s="85">
        <f t="shared" si="1"/>
        <v>47.349614852582789</v>
      </c>
    </row>
    <row r="40" spans="1:7" ht="12.75" customHeight="1" x14ac:dyDescent="0.2">
      <c r="A40" s="53" t="s">
        <v>68</v>
      </c>
      <c r="B40" s="84">
        <v>19.360548999999999</v>
      </c>
      <c r="C40" s="84">
        <v>24.953178000000001</v>
      </c>
      <c r="D40" s="84">
        <v>20.888434</v>
      </c>
      <c r="E40" s="84">
        <v>273.65867700000001</v>
      </c>
      <c r="F40" s="84">
        <v>326.18798600000002</v>
      </c>
      <c r="G40" s="85">
        <f t="shared" si="1"/>
        <v>-16.103998692336873</v>
      </c>
    </row>
    <row r="41" spans="1:7" ht="12.75" customHeight="1" x14ac:dyDescent="0.2">
      <c r="A41" s="53" t="s">
        <v>69</v>
      </c>
      <c r="B41" s="84">
        <v>16.196840999999999</v>
      </c>
      <c r="C41" s="84">
        <v>10.355665</v>
      </c>
      <c r="D41" s="84">
        <v>6.2524379999999997</v>
      </c>
      <c r="E41" s="84">
        <v>119.547787</v>
      </c>
      <c r="F41" s="84">
        <v>98.120868999999999</v>
      </c>
      <c r="G41" s="85">
        <f t="shared" si="1"/>
        <v>21.837268889251277</v>
      </c>
    </row>
    <row r="42" spans="1:7" ht="12.75" customHeight="1" x14ac:dyDescent="0.2">
      <c r="A42" s="53" t="s">
        <v>70</v>
      </c>
      <c r="B42" s="84">
        <v>2.038837</v>
      </c>
      <c r="C42" s="84">
        <v>3.004559</v>
      </c>
      <c r="D42" s="84">
        <v>3.0267010000000001</v>
      </c>
      <c r="E42" s="84">
        <v>21.871656000000002</v>
      </c>
      <c r="F42" s="84">
        <v>25.811174999999999</v>
      </c>
      <c r="G42" s="85">
        <f t="shared" si="1"/>
        <v>-15.2628425478499</v>
      </c>
    </row>
    <row r="43" spans="1:7" ht="12.75" customHeight="1" x14ac:dyDescent="0.2">
      <c r="A43" s="56" t="s">
        <v>71</v>
      </c>
      <c r="B43" s="84">
        <f>B8-B10</f>
        <v>322.28123900000014</v>
      </c>
      <c r="C43" s="84">
        <f>C8-C10</f>
        <v>104.55602099999999</v>
      </c>
      <c r="D43" s="84">
        <f>D8-D10</f>
        <v>153.57916</v>
      </c>
      <c r="E43" s="84">
        <f>E8-E10</f>
        <v>1930.5478050000002</v>
      </c>
      <c r="F43" s="84">
        <f>F8-F10</f>
        <v>1858.6920890000001</v>
      </c>
      <c r="G43" s="85">
        <f t="shared" si="1"/>
        <v>3.8659289736719842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4">
        <v>243.364825</v>
      </c>
      <c r="C45" s="84">
        <v>9.9928299999999997</v>
      </c>
      <c r="D45" s="84">
        <v>65.432553999999996</v>
      </c>
      <c r="E45" s="84">
        <v>956.46099700000002</v>
      </c>
      <c r="F45" s="84">
        <v>1147.8566040000001</v>
      </c>
      <c r="G45" s="85">
        <f>IF(AND(F45&gt;0,E45&gt;0),(E45/F45%)-100,"x  ")</f>
        <v>-16.674173963283664</v>
      </c>
    </row>
    <row r="46" spans="1:7" ht="12.75" customHeight="1" x14ac:dyDescent="0.2">
      <c r="A46" s="54" t="s">
        <v>73</v>
      </c>
      <c r="B46" s="84">
        <v>11.746181999999999</v>
      </c>
      <c r="C46" s="84">
        <v>25.560146</v>
      </c>
      <c r="D46" s="84">
        <v>27.402380999999998</v>
      </c>
      <c r="E46" s="84">
        <v>254.17680799999999</v>
      </c>
      <c r="F46" s="84">
        <v>277.03868799999998</v>
      </c>
      <c r="G46" s="85">
        <f>IF(AND(F46&gt;0,E46&gt;0),(E46/F46%)-100,"x  ")</f>
        <v>-8.2522337096831677</v>
      </c>
    </row>
    <row r="47" spans="1:7" ht="12.75" customHeight="1" x14ac:dyDescent="0.2">
      <c r="A47" s="54" t="s">
        <v>74</v>
      </c>
      <c r="B47" s="84">
        <v>48.622664</v>
      </c>
      <c r="C47" s="84">
        <v>48.124882999999997</v>
      </c>
      <c r="D47" s="84">
        <v>42.345405999999997</v>
      </c>
      <c r="E47" s="84">
        <v>514.15297299999997</v>
      </c>
      <c r="F47" s="84">
        <v>242.15488300000001</v>
      </c>
      <c r="G47" s="85">
        <f>IF(AND(F47&gt;0,E47&gt;0),(E47/F47%)-100,"x  ")</f>
        <v>112.32401619586582</v>
      </c>
    </row>
    <row r="48" spans="1:7" ht="12.75" customHeight="1" x14ac:dyDescent="0.2">
      <c r="A48" s="54" t="s">
        <v>75</v>
      </c>
      <c r="B48" s="84">
        <v>12.283507</v>
      </c>
      <c r="C48" s="84">
        <v>12.865739</v>
      </c>
      <c r="D48" s="84">
        <v>11.642085</v>
      </c>
      <c r="E48" s="84">
        <v>136.39775299999999</v>
      </c>
      <c r="F48" s="84">
        <v>125.74686199999999</v>
      </c>
      <c r="G48" s="85">
        <f>IF(AND(F48&gt;0,E48&gt;0),(E48/F48%)-100,"x  ")</f>
        <v>8.4701048046829186</v>
      </c>
    </row>
    <row r="49" spans="1:7" ht="12.75" customHeight="1" x14ac:dyDescent="0.2">
      <c r="A49" s="55" t="s">
        <v>76</v>
      </c>
      <c r="B49" s="84">
        <v>11.105767</v>
      </c>
      <c r="C49" s="84">
        <v>46.522886999999997</v>
      </c>
      <c r="D49" s="84">
        <v>7.4963660000000001</v>
      </c>
      <c r="E49" s="84">
        <v>246.899756</v>
      </c>
      <c r="F49" s="84">
        <v>230.054068</v>
      </c>
      <c r="G49" s="85">
        <f>IF(AND(F49&gt;0,E49&gt;0),(E49/F49%)-100,"x  ")</f>
        <v>7.322490815506896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4">
        <v>0.54160900000000001</v>
      </c>
      <c r="C51" s="84">
        <v>0.36386299999999999</v>
      </c>
      <c r="D51" s="84">
        <v>0.60663500000000004</v>
      </c>
      <c r="E51" s="84">
        <v>5.5754130000000002</v>
      </c>
      <c r="F51" s="84">
        <v>7.2536300000000002</v>
      </c>
      <c r="G51" s="85">
        <f>IF(AND(F51&gt;0,E51&gt;0),(E51/F51%)-100,"x  ")</f>
        <v>-23.136236615322261</v>
      </c>
    </row>
    <row r="52" spans="1:7" ht="12.75" customHeight="1" x14ac:dyDescent="0.2">
      <c r="A52" s="56" t="s">
        <v>118</v>
      </c>
      <c r="B52" s="84">
        <v>1.036562</v>
      </c>
      <c r="C52" s="84">
        <v>0.61086700000000005</v>
      </c>
      <c r="D52" s="84">
        <v>0.49868600000000002</v>
      </c>
      <c r="E52" s="84">
        <v>6.4784649999999999</v>
      </c>
      <c r="F52" s="84">
        <v>7.4427770000000004</v>
      </c>
      <c r="G52" s="85">
        <f>IF(AND(F52&gt;0,E52&gt;0),(E52/F52%)-100,"x  ")</f>
        <v>-12.956346804425294</v>
      </c>
    </row>
    <row r="53" spans="1:7" ht="12.75" customHeight="1" x14ac:dyDescent="0.2">
      <c r="A53" s="56" t="s">
        <v>78</v>
      </c>
      <c r="B53" s="84">
        <v>2.9258169999999999</v>
      </c>
      <c r="C53" s="84">
        <v>1.6351659999999999</v>
      </c>
      <c r="D53" s="84">
        <v>4.2252349999999996</v>
      </c>
      <c r="E53" s="84">
        <v>48.516260000000003</v>
      </c>
      <c r="F53" s="84">
        <v>35.612960000000001</v>
      </c>
      <c r="G53" s="85">
        <f>IF(AND(F53&gt;0,E53&gt;0),(E53/F53%)-100,"x  ")</f>
        <v>36.232034630089743</v>
      </c>
    </row>
    <row r="54" spans="1:7" ht="12.75" customHeight="1" x14ac:dyDescent="0.2">
      <c r="A54" s="57" t="s">
        <v>79</v>
      </c>
      <c r="B54" s="84">
        <v>158.27663899999999</v>
      </c>
      <c r="C54" s="84">
        <v>330.91004099999998</v>
      </c>
      <c r="D54" s="84">
        <v>161.48640399999999</v>
      </c>
      <c r="E54" s="84">
        <v>1971.5342069999999</v>
      </c>
      <c r="F54" s="84">
        <v>1674.517591</v>
      </c>
      <c r="G54" s="85">
        <f>IF(AND(F54&gt;0,E54&gt;0),(E54/F54%)-100,"x  ")</f>
        <v>17.737443762691399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4">
        <v>127.93240900000001</v>
      </c>
      <c r="C56" s="84">
        <v>145.476392</v>
      </c>
      <c r="D56" s="84">
        <v>136.693984</v>
      </c>
      <c r="E56" s="84">
        <v>1479.311273</v>
      </c>
      <c r="F56" s="84">
        <v>1338.0504109999999</v>
      </c>
      <c r="G56" s="85">
        <f>IF(AND(F56&gt;0,E56&gt;0),(E56/F56%)-100,"x  ")</f>
        <v>10.557215246802855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4">
        <v>106.09017299999999</v>
      </c>
      <c r="C58" s="84">
        <v>125.840703</v>
      </c>
      <c r="D58" s="84">
        <v>111.043313</v>
      </c>
      <c r="E58" s="84">
        <v>1197.773455</v>
      </c>
      <c r="F58" s="84">
        <v>1092.997249</v>
      </c>
      <c r="G58" s="85">
        <f>IF(AND(F58&gt;0,E58&gt;0),(E58/F58%)-100,"x  ")</f>
        <v>9.586136295938644</v>
      </c>
    </row>
    <row r="59" spans="1:7" ht="12.75" customHeight="1" x14ac:dyDescent="0.2">
      <c r="A59" s="51" t="s">
        <v>82</v>
      </c>
      <c r="B59" s="84">
        <v>8.1859230000000007</v>
      </c>
      <c r="C59" s="84">
        <v>7.4650119999999998</v>
      </c>
      <c r="D59" s="84">
        <v>7.9175529999999998</v>
      </c>
      <c r="E59" s="84">
        <v>83.232101</v>
      </c>
      <c r="F59" s="84">
        <v>67.037130000000005</v>
      </c>
      <c r="G59" s="85">
        <f>IF(AND(F59&gt;0,E59&gt;0),(E59/F59%)-100,"x  ")</f>
        <v>24.158210531984295</v>
      </c>
    </row>
    <row r="60" spans="1:7" ht="12.75" customHeight="1" x14ac:dyDescent="0.2">
      <c r="A60" s="50" t="s">
        <v>119</v>
      </c>
      <c r="B60" s="90">
        <v>28.396813999999999</v>
      </c>
      <c r="C60" s="84">
        <v>39.000095999999999</v>
      </c>
      <c r="D60" s="84">
        <v>23.310281</v>
      </c>
      <c r="E60" s="84">
        <v>321.53010499999999</v>
      </c>
      <c r="F60" s="84">
        <v>314.95431000000002</v>
      </c>
      <c r="G60" s="85">
        <f>IF(AND(F60&gt;0,E60&gt;0),(E60/F60%)-100,"x  ")</f>
        <v>2.0878568069127112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4">
        <v>8.3216090000000005</v>
      </c>
      <c r="C62" s="84">
        <v>8.0462500000000006</v>
      </c>
      <c r="D62" s="84">
        <v>4.673019</v>
      </c>
      <c r="E62" s="84">
        <v>86.934403000000003</v>
      </c>
      <c r="F62" s="84">
        <v>78.813129000000004</v>
      </c>
      <c r="G62" s="85">
        <f>IF(AND(F62&gt;0,E62&gt;0),(E62/F62%)-100,"x  ")</f>
        <v>10.304468434440665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4">
        <v>377.51380799999998</v>
      </c>
      <c r="C64" s="84">
        <v>499.48507699999999</v>
      </c>
      <c r="D64" s="84">
        <v>329.10003899999998</v>
      </c>
      <c r="E64" s="84">
        <v>4599.0767949999999</v>
      </c>
      <c r="F64" s="84">
        <v>3922.8981399999998</v>
      </c>
      <c r="G64" s="85">
        <f>IF(AND(F64&gt;0,E64&gt;0),(E64/F64%)-100,"x  ")</f>
        <v>17.23671201414372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4">
        <v>52.78378</v>
      </c>
      <c r="C66" s="84">
        <v>56.825645999999999</v>
      </c>
      <c r="D66" s="84">
        <v>54.451369999999997</v>
      </c>
      <c r="E66" s="84">
        <v>585.77962200000002</v>
      </c>
      <c r="F66" s="84">
        <v>515.30475899999999</v>
      </c>
      <c r="G66" s="85">
        <f t="shared" ref="G66:G71" si="2">IF(AND(F66&gt;0,E66&gt;0),(E66/F66%)-100,"x  ")</f>
        <v>13.676346233782795</v>
      </c>
    </row>
    <row r="67" spans="1:7" ht="12.75" customHeight="1" x14ac:dyDescent="0.2">
      <c r="A67" s="56" t="s">
        <v>177</v>
      </c>
      <c r="B67" s="84">
        <v>235.65496400000001</v>
      </c>
      <c r="C67" s="84">
        <v>324.74949800000002</v>
      </c>
      <c r="D67" s="84">
        <v>194.859511</v>
      </c>
      <c r="E67" s="84">
        <v>2928.9090540000002</v>
      </c>
      <c r="F67" s="84">
        <v>2422.5395870000002</v>
      </c>
      <c r="G67" s="85">
        <f t="shared" si="2"/>
        <v>20.902422801151104</v>
      </c>
    </row>
    <row r="68" spans="1:7" ht="12.75" customHeight="1" x14ac:dyDescent="0.2">
      <c r="A68" s="56" t="s">
        <v>86</v>
      </c>
      <c r="B68" s="84">
        <v>31.769859</v>
      </c>
      <c r="C68" s="84">
        <v>27.770018</v>
      </c>
      <c r="D68" s="84">
        <v>28.323308999999998</v>
      </c>
      <c r="E68" s="84">
        <v>342.08125999999999</v>
      </c>
      <c r="F68" s="84">
        <v>330.929776</v>
      </c>
      <c r="G68" s="85">
        <f t="shared" si="2"/>
        <v>3.3697433137596988</v>
      </c>
    </row>
    <row r="69" spans="1:7" ht="12.75" customHeight="1" x14ac:dyDescent="0.2">
      <c r="A69" s="56" t="s">
        <v>133</v>
      </c>
      <c r="B69" s="84">
        <v>14.675457</v>
      </c>
      <c r="C69" s="84">
        <v>12.047015999999999</v>
      </c>
      <c r="D69" s="84">
        <v>10.861381</v>
      </c>
      <c r="E69" s="84">
        <v>163.592715</v>
      </c>
      <c r="F69" s="84">
        <v>164.28654499999999</v>
      </c>
      <c r="G69" s="85">
        <f t="shared" si="2"/>
        <v>-0.42232916883119742</v>
      </c>
    </row>
    <row r="70" spans="1:7" ht="12.75" customHeight="1" x14ac:dyDescent="0.2">
      <c r="A70" s="58" t="s">
        <v>134</v>
      </c>
      <c r="B70" s="84">
        <v>4.0777270000000003</v>
      </c>
      <c r="C70" s="84">
        <v>3.7652209999999999</v>
      </c>
      <c r="D70" s="84">
        <v>4.1893719999999997</v>
      </c>
      <c r="E70" s="84">
        <v>42.881917000000001</v>
      </c>
      <c r="F70" s="84">
        <v>38.757044</v>
      </c>
      <c r="G70" s="85">
        <f t="shared" si="2"/>
        <v>10.642898875363144</v>
      </c>
    </row>
    <row r="71" spans="1:7" ht="12.75" customHeight="1" x14ac:dyDescent="0.2">
      <c r="A71" s="59" t="s">
        <v>87</v>
      </c>
      <c r="B71" s="84">
        <v>9.8995200000000008</v>
      </c>
      <c r="C71" s="84">
        <v>16.284886</v>
      </c>
      <c r="D71" s="84">
        <v>5.3467159999999998</v>
      </c>
      <c r="E71" s="84">
        <v>95.980081999999996</v>
      </c>
      <c r="F71" s="84">
        <v>76.344907000000006</v>
      </c>
      <c r="G71" s="85">
        <f t="shared" si="2"/>
        <v>25.7190371585625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4">
        <v>5.4816229999999999</v>
      </c>
      <c r="C73" s="84">
        <v>5.1364130000000001</v>
      </c>
      <c r="D73" s="84">
        <v>3.209165</v>
      </c>
      <c r="E73" s="84">
        <v>54.631895</v>
      </c>
      <c r="F73" s="84">
        <v>41.266818999999998</v>
      </c>
      <c r="G73" s="85">
        <f>IF(AND(F73&gt;0,E73&gt;0),(E73/F73%)-100,"x  ")</f>
        <v>32.386978991523449</v>
      </c>
    </row>
    <row r="74" spans="1:7" ht="24" x14ac:dyDescent="0.2">
      <c r="A74" s="61" t="s">
        <v>103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  <c r="G74" s="85" t="str">
        <f>IF(AND(F74&gt;0,E74&gt;0),(E74/F74%)-100,"x  ")</f>
        <v xml:space="preserve">x  </v>
      </c>
    </row>
    <row r="75" spans="1:7" x14ac:dyDescent="0.2">
      <c r="A75" s="62" t="s">
        <v>42</v>
      </c>
      <c r="B75" s="91">
        <v>1913.1086989999999</v>
      </c>
      <c r="C75" s="87">
        <v>1984.9380759999999</v>
      </c>
      <c r="D75" s="87">
        <v>1501.6238049999999</v>
      </c>
      <c r="E75" s="87">
        <v>20468.965093999999</v>
      </c>
      <c r="F75" s="87">
        <v>19962.963582</v>
      </c>
      <c r="G75" s="88">
        <f>IF(AND(F75&gt;0,E75&gt;0),(E75/F75%)-100,"x  ")</f>
        <v>2.5347013729777359</v>
      </c>
    </row>
    <row r="77" spans="1:7" x14ac:dyDescent="0.2">
      <c r="A77" s="33" t="s">
        <v>151</v>
      </c>
    </row>
    <row r="78" spans="1:7" x14ac:dyDescent="0.2">
      <c r="A78" s="33" t="s">
        <v>176</v>
      </c>
      <c r="B78" s="81"/>
      <c r="C78" s="81"/>
      <c r="D78" s="81"/>
      <c r="E78" s="81"/>
      <c r="F78" s="81"/>
      <c r="G78" s="81"/>
    </row>
    <row r="79" spans="1:7" x14ac:dyDescent="0.2">
      <c r="A79" s="33"/>
      <c r="B79" s="33"/>
      <c r="C79" s="33"/>
      <c r="D79" s="33"/>
      <c r="E79" s="33"/>
      <c r="F79" s="33"/>
      <c r="G79" s="33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11 A26:G31 A13:G24 A12 A33:G66 A32 A68:G75 B67:G67">
    <cfRule type="expression" dxfId="4" priority="8">
      <formula>MOD(ROW(),2)=0</formula>
    </cfRule>
  </conditionalFormatting>
  <conditionalFormatting sqref="A25:G25">
    <cfRule type="expression" dxfId="3" priority="4">
      <formula>MOD(ROW(),2)=0</formula>
    </cfRule>
  </conditionalFormatting>
  <conditionalFormatting sqref="B12:G12">
    <cfRule type="expression" dxfId="2" priority="3">
      <formula>MOD(ROW(),2)=0</formula>
    </cfRule>
  </conditionalFormatting>
  <conditionalFormatting sqref="B32:G32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4/15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157</v>
      </c>
      <c r="B2" s="113"/>
      <c r="C2" s="113"/>
      <c r="D2" s="113"/>
      <c r="E2" s="113"/>
      <c r="F2" s="113"/>
      <c r="G2" s="113"/>
    </row>
    <row r="3" spans="1:7" x14ac:dyDescent="0.2">
      <c r="A3" s="78"/>
      <c r="B3" s="113" t="s">
        <v>168</v>
      </c>
      <c r="C3" s="113"/>
      <c r="D3" s="113"/>
      <c r="E3" s="113"/>
      <c r="F3" s="113"/>
      <c r="G3" s="78"/>
    </row>
    <row r="28" spans="1:7" x14ac:dyDescent="0.2">
      <c r="A28" s="113"/>
      <c r="B28" s="113"/>
      <c r="C28" s="113"/>
      <c r="D28" s="113"/>
      <c r="E28" s="113"/>
      <c r="F28" s="113"/>
      <c r="G28" s="113"/>
    </row>
    <row r="29" spans="1:7" x14ac:dyDescent="0.2">
      <c r="A29" s="134" t="s">
        <v>169</v>
      </c>
      <c r="B29" s="134"/>
      <c r="C29" s="134"/>
      <c r="D29" s="134"/>
      <c r="E29" s="134"/>
      <c r="F29" s="134"/>
      <c r="G29" s="134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4/15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88</v>
      </c>
      <c r="B3" s="140" t="s">
        <v>89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170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20468.965093999999</v>
      </c>
      <c r="C8" s="94"/>
      <c r="D8" s="93">
        <v>19962.963582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2015</v>
      </c>
      <c r="C9" s="20">
        <v>2015</v>
      </c>
      <c r="D9" s="12">
        <v>2014</v>
      </c>
      <c r="E9" s="12">
        <v>2014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171</v>
      </c>
      <c r="B10" s="92">
        <v>2901.4113779999998</v>
      </c>
      <c r="C10" s="95">
        <f t="shared" ref="C10:C24" si="0">IF(B$8&gt;0,B10/B$8*100,0)</f>
        <v>14.174685259737343</v>
      </c>
      <c r="D10" s="96">
        <v>2393.846618</v>
      </c>
      <c r="E10" s="95">
        <f t="shared" ref="E10:E24" si="1">IF(D$8&gt;0,D10/D$8*100,0)</f>
        <v>11.991439087523352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61</v>
      </c>
      <c r="B11" s="92">
        <v>2443.0635649999999</v>
      </c>
      <c r="C11" s="97">
        <f t="shared" si="0"/>
        <v>11.935452299521128</v>
      </c>
      <c r="D11" s="96">
        <v>2875.3550930000001</v>
      </c>
      <c r="E11" s="95">
        <f t="shared" si="1"/>
        <v>14.403448071170258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63</v>
      </c>
      <c r="B12" s="92">
        <v>1320.6132869999999</v>
      </c>
      <c r="C12" s="97">
        <f t="shared" si="0"/>
        <v>6.4517833751502511</v>
      </c>
      <c r="D12" s="96">
        <v>1350.04411</v>
      </c>
      <c r="E12" s="95">
        <f t="shared" si="1"/>
        <v>6.7627439405704965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172</v>
      </c>
      <c r="B13" s="92">
        <v>1197.773455</v>
      </c>
      <c r="C13" s="97">
        <f t="shared" si="0"/>
        <v>5.8516561511509897</v>
      </c>
      <c r="D13" s="96">
        <v>1092.997249</v>
      </c>
      <c r="E13" s="95">
        <f t="shared" si="1"/>
        <v>5.475125196268567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47</v>
      </c>
      <c r="B14" s="92">
        <v>1126.6417389999999</v>
      </c>
      <c r="C14" s="97">
        <f t="shared" si="0"/>
        <v>5.5041460759061467</v>
      </c>
      <c r="D14" s="96">
        <v>1146.474136</v>
      </c>
      <c r="E14" s="95">
        <f t="shared" si="1"/>
        <v>5.7430056979803394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173</v>
      </c>
      <c r="B15" s="92">
        <v>963.00370299999997</v>
      </c>
      <c r="C15" s="97">
        <f t="shared" si="0"/>
        <v>4.7047014764917554</v>
      </c>
      <c r="D15" s="96">
        <v>948.55459800000006</v>
      </c>
      <c r="E15" s="95">
        <f t="shared" si="1"/>
        <v>4.7515720504308439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72</v>
      </c>
      <c r="B16" s="92">
        <v>956.46099700000002</v>
      </c>
      <c r="C16" s="97">
        <f t="shared" si="0"/>
        <v>4.6727374471920147</v>
      </c>
      <c r="D16" s="96">
        <v>1147.8566040000001</v>
      </c>
      <c r="E16" s="95">
        <f t="shared" si="1"/>
        <v>5.7499308621440735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62</v>
      </c>
      <c r="B17" s="92">
        <v>952.52015200000005</v>
      </c>
      <c r="C17" s="97">
        <f t="shared" si="0"/>
        <v>4.6534846663020071</v>
      </c>
      <c r="D17" s="96">
        <v>954.42757500000005</v>
      </c>
      <c r="E17" s="95">
        <f t="shared" si="1"/>
        <v>4.780991414824693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174</v>
      </c>
      <c r="B18" s="92">
        <v>725.88449600000001</v>
      </c>
      <c r="C18" s="97">
        <f t="shared" si="0"/>
        <v>3.5462686690143221</v>
      </c>
      <c r="D18" s="96">
        <v>732.44707300000005</v>
      </c>
      <c r="E18" s="95">
        <f t="shared" si="1"/>
        <v>3.6690297509755783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48</v>
      </c>
      <c r="B19" s="92">
        <v>721.57892900000002</v>
      </c>
      <c r="C19" s="97">
        <f t="shared" si="0"/>
        <v>3.5252340589095739</v>
      </c>
      <c r="D19" s="96">
        <v>718.034222</v>
      </c>
      <c r="E19" s="95">
        <f t="shared" si="1"/>
        <v>3.5968317982978726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45</v>
      </c>
      <c r="B20" s="92">
        <v>674.15398300000004</v>
      </c>
      <c r="C20" s="97">
        <f t="shared" si="0"/>
        <v>3.2935421009517114</v>
      </c>
      <c r="D20" s="96">
        <v>599.78294500000004</v>
      </c>
      <c r="E20" s="95">
        <f t="shared" si="1"/>
        <v>3.0044784810447993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53</v>
      </c>
      <c r="B21" s="92">
        <v>549.34330599999998</v>
      </c>
      <c r="C21" s="97">
        <f t="shared" si="0"/>
        <v>2.6837864224069987</v>
      </c>
      <c r="D21" s="96">
        <v>696.20576100000005</v>
      </c>
      <c r="E21" s="95">
        <f t="shared" si="1"/>
        <v>3.4874870063267949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74</v>
      </c>
      <c r="B22" s="92">
        <v>514.15297299999997</v>
      </c>
      <c r="C22" s="97">
        <f t="shared" si="0"/>
        <v>2.5118659914599784</v>
      </c>
      <c r="D22" s="96">
        <v>242.15488300000001</v>
      </c>
      <c r="E22" s="95">
        <f t="shared" si="1"/>
        <v>1.2130207121068124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52</v>
      </c>
      <c r="B23" s="92">
        <v>347.11755099999999</v>
      </c>
      <c r="C23" s="97">
        <f t="shared" si="0"/>
        <v>1.6958236501255719</v>
      </c>
      <c r="D23" s="96">
        <v>458.199434</v>
      </c>
      <c r="E23" s="95">
        <f t="shared" si="1"/>
        <v>2.2952475573974627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54</v>
      </c>
      <c r="B24" s="92">
        <v>344.552547</v>
      </c>
      <c r="C24" s="97">
        <f t="shared" si="0"/>
        <v>1.6832924645564888</v>
      </c>
      <c r="D24" s="96">
        <v>342.29594300000002</v>
      </c>
      <c r="E24" s="95">
        <f t="shared" si="1"/>
        <v>1.7146549488706073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2">
        <f>B8-(SUM(B10:B24))</f>
        <v>4730.6930329999996</v>
      </c>
      <c r="C26" s="97">
        <f>IF(B$8&gt;0,B26/B$8*100,0)</f>
        <v>23.111539891123719</v>
      </c>
      <c r="D26" s="96">
        <f>D8-(SUM(D10:D24))</f>
        <v>4264.2873380000019</v>
      </c>
      <c r="E26" s="95">
        <f>IF(D$8&gt;0,D26/D$8*100,0)</f>
        <v>21.360993424067459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175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2015</v>
      </c>
      <c r="C33" s="6">
        <v>2014</v>
      </c>
      <c r="D33" s="6">
        <v>2013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98">
        <v>1649.5537300000001</v>
      </c>
      <c r="C34" s="98">
        <v>1704.05313</v>
      </c>
      <c r="D34" s="98">
        <v>1645.6175780000001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98">
        <v>1590.267754</v>
      </c>
      <c r="C35" s="98">
        <v>1656.4835559999999</v>
      </c>
      <c r="D35" s="98">
        <v>1514.602909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98">
        <v>1866.664209</v>
      </c>
      <c r="C36" s="98">
        <v>1558.398598</v>
      </c>
      <c r="D36" s="98">
        <v>1508.683399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98">
        <v>1582.7983959999999</v>
      </c>
      <c r="C37" s="98">
        <v>1654.603881</v>
      </c>
      <c r="D37" s="98">
        <v>1641.0267570000001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98">
        <v>1639.9235309999999</v>
      </c>
      <c r="C38" s="98">
        <v>1614.2663990000001</v>
      </c>
      <c r="D38" s="98">
        <v>1529.3692610000001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98">
        <v>1786.893456</v>
      </c>
      <c r="C39" s="98">
        <v>1683.9363760000001</v>
      </c>
      <c r="D39" s="98">
        <v>1624.950722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98">
        <v>1635.183123</v>
      </c>
      <c r="C40" s="98">
        <v>1634.249245</v>
      </c>
      <c r="D40" s="98">
        <v>1561.5481589999999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98">
        <v>1655.4041050000001</v>
      </c>
      <c r="C41" s="98">
        <v>1742.811085</v>
      </c>
      <c r="D41" s="98">
        <v>1584.448873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98">
        <v>1662.6062099999999</v>
      </c>
      <c r="C42" s="98">
        <v>1716.6461650000001</v>
      </c>
      <c r="D42" s="98">
        <v>1624.9585139999999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98">
        <v>1913.1086989999999</v>
      </c>
      <c r="C43" s="98">
        <v>1858.7692079999999</v>
      </c>
      <c r="D43" s="98">
        <v>1846.31052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98">
        <v>1984.9380759999999</v>
      </c>
      <c r="C44" s="98">
        <v>1664.745439</v>
      </c>
      <c r="D44" s="98">
        <v>1636.354501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98">
        <v>1501.6238049999999</v>
      </c>
      <c r="C45" s="98">
        <v>1474.0005000000001</v>
      </c>
      <c r="D45" s="98">
        <v>1476.287112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4/15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2019-08-08T14:49:55Z</cp:lastPrinted>
  <dcterms:created xsi:type="dcterms:W3CDTF">2012-03-28T07:56:08Z</dcterms:created>
  <dcterms:modified xsi:type="dcterms:W3CDTF">2019-08-20T09:47:47Z</dcterms:modified>
  <cp:category>LIS-Bericht</cp:category>
</cp:coreProperties>
</file>