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<sst xmlns="http://schemas.openxmlformats.org/spreadsheetml/2006/main" count="221" uniqueCount="179">
  <si>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</si>
  <si>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</si>
  <si>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</si>
  <si>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</si>
  <si>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</si>
  <si>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</si>
  <si>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</si>
  <si>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</si>
  <si>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</si>
  <si>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</si>
  <si>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</si>
  <si>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</si>
  <si>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</si>
  <si>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</si>
  <si>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</si>
  <si>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</si>
  <si>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</si>
  <si>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</si>
  <si>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</si>
  <si>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</si>
  <si>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</si>
  <si>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</si>
  <si>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</si>
  <si>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</si>
  <si>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</si>
  <si>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</si>
  <si>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</si>
  <si>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</si>
  <si>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</si>
  <si>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</si>
  <si>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</si>
  <si>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</si>
  <si>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</si>
  <si>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</si>
  <si>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</si>
  <si>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</si>
  <si>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</si>
  <si>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</si>
  <si>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</si>
  <si>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</si>
  <si>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</si>
  <si>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</si>
  <si>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</si>
  <si>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</si>
  <si>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</si>
  <si>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</si>
  <si>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</si>
  <si>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</si>
  <si>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</si>
  <si>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</si>
  <si>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</si>
  <si>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</si>
  <si>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</si>
  <si>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</si>
  <si>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</si>
  <si>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</si>
  <si>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</si>
  <si>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</si>
  <si>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</si>
  <si>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</si>
  <si>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</si>
  <si>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</si>
  <si>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</si>
  <si>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</si>
  <si>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</si>
  <si>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</si>
  <si>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</si>
  <si>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</si>
  <si>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</si>
  <si>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</si>
  <si>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</si>
  <si>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</si>
  <si>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</si>
  <si>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</si>
  <si>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</si>
  <si>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</si>
  <si>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</si>
  <si>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</si>
  <si>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</si>
  <si>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</si>
  <si>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</si>
  <si>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</si>
  <si>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</si>
  <si>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</si>
  <si>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</si>
  <si>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</si>
  <si>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</si>
  <si>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</si>
  <si>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</si>
  <si>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</si>
  <si>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</si>
  <si>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</si>
  <si>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</si>
  <si>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</si>
  <si>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</si>
  <si>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</si>
  <si>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</si>
  <si>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</si>
  <si>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</si>
  <si>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</si>
  <si>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</si>
  <si>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</si>
  <si>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</si>
  <si>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</si>
  <si>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</si>
  <si>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</si>
  <si>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</si>
  <si>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</si>
  <si>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</si>
  <si>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</si>
  <si>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</si>
  <si>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</si>
  <si>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</si>
  <si>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</si>
  <si>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</si>
  <si>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</si>
  <si>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</si>
  <si>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</si>
  <si>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</si>
  <si>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</si>
  <si>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</si>
  <si>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</si>
  <si>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</si>
  <si>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</si>
  <si>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</si>
  <si>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</si>
  <si>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</si>
  <si>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</si>
  <si>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</si>
  <si>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</si>
  <si>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</si>
  <si>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</si>
  <si>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</si>
  <si>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</si>
  <si>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</si>
  <si>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</si>
  <si>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</si>
  <si>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</si>
  <si>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</si>
  <si>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</si>
  <si>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</si>
  <si>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</si>
  <si>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</si>
  <si>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</si>
  <si>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</si>
  <si>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</si>
  <si>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</si>
  <si>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</si>
  <si>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</si>
  <si>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</si>
  <si>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</si>
  <si>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</si>
  <si>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</si>
  <si>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</si>
  <si>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</si>
  <si>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</si>
  <si>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</si>
  <si>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</si>
  <si>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</si>
  <si>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</si>
  <si>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4/16 SH</t>
  </si>
  <si>
    <t>4. Quartal 2016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</si>
  <si>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</si>
  <si>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</si>
  <si>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</si>
  <si>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</si>
  <si>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</si>
  <si>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</si>
  <si>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</si>
  <si>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2014 bis 2016 im Monatsvergleich</t>
  </si>
  <si>
    <t>Januar - Dezember 2016</t>
  </si>
  <si>
    <t>China, Volksrepublik</t>
  </si>
  <si>
    <t>Verein.Staaten (USA)</t>
  </si>
  <si>
    <t>Vereinigt.Königreich</t>
  </si>
  <si>
    <t>Frankreich</t>
  </si>
  <si>
    <t xml:space="preserve">2. Einfuhr des Landes Schleswig-Holstein in 2014 bis 2016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</si>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</sst>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3397.0537880000002</c:v>
                </c:pt>
                <c:pt idx="1">
                  <c:v>2176.4424509999999</c:v>
                </c:pt>
                <c:pt idx="2">
                  <c:v>1366.3109979999999</c:v>
                </c:pt>
                <c:pt idx="3">
                  <c:v>1323.4880680000001</c:v>
                </c:pt>
                <c:pt idx="4">
                  <c:v>1266.044396</c:v>
                </c:pt>
                <c:pt idx="5">
                  <c:v>1211.533062</c:v>
                </c:pt>
                <c:pt idx="6">
                  <c:v>974.20805900000005</c:v>
                </c:pt>
                <c:pt idx="7">
                  <c:v>776.75631899999996</c:v>
                </c:pt>
                <c:pt idx="8">
                  <c:v>739.417281</c:v>
                </c:pt>
                <c:pt idx="9">
                  <c:v>708.12068399999998</c:v>
                </c:pt>
                <c:pt idx="10">
                  <c:v>558.02245100000005</c:v>
                </c:pt>
                <c:pt idx="11">
                  <c:v>540.31500200000005</c:v>
                </c:pt>
                <c:pt idx="12">
                  <c:v>490.66141599999997</c:v>
                </c:pt>
                <c:pt idx="13">
                  <c:v>408.55177900000001</c:v>
                </c:pt>
                <c:pt idx="14">
                  <c:v>350.38565899999998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2901.4113779999998</c:v>
                </c:pt>
                <c:pt idx="1">
                  <c:v>2443.0635649999999</c:v>
                </c:pt>
                <c:pt idx="2">
                  <c:v>1197.773455</c:v>
                </c:pt>
                <c:pt idx="3">
                  <c:v>963.00370299999997</c:v>
                </c:pt>
                <c:pt idx="4">
                  <c:v>1320.6132869999999</c:v>
                </c:pt>
                <c:pt idx="5">
                  <c:v>1126.6417389999999</c:v>
                </c:pt>
                <c:pt idx="6">
                  <c:v>952.52015200000005</c:v>
                </c:pt>
                <c:pt idx="7">
                  <c:v>721.57892900000002</c:v>
                </c:pt>
                <c:pt idx="8">
                  <c:v>725.88449600000001</c:v>
                </c:pt>
                <c:pt idx="9">
                  <c:v>674.15398300000004</c:v>
                </c:pt>
                <c:pt idx="10">
                  <c:v>514.15297299999997</c:v>
                </c:pt>
                <c:pt idx="11">
                  <c:v>956.46099700000002</c:v>
                </c:pt>
                <c:pt idx="12">
                  <c:v>549.34330599999998</c:v>
                </c:pt>
                <c:pt idx="13">
                  <c:v>342.08125999999999</c:v>
                </c:pt>
                <c:pt idx="14">
                  <c:v>344.552547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451904"/>
        <c:axId val="41453824"/>
      </c:barChart>
      <c:catAx>
        <c:axId val="414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3824"/>
        <c:crosses val="autoZero"/>
        <c:auto val="1"/>
        <c:lblAlgn val="ctr"/>
        <c:lblOffset val="100"/>
        <c:noMultiLvlLbl val="0"/>
      </c:catAx>
      <c:valAx>
        <c:axId val="414538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45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8752"/>
        <c:axId val="70060672"/>
      </c:lineChart>
      <c:catAx>
        <c:axId val="700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60672"/>
        <c:crosses val="autoZero"/>
        <c:auto val="1"/>
        <c:lblAlgn val="ctr"/>
        <c:lblOffset val="100"/>
        <c:noMultiLvlLbl val="0"/>
      </c:catAx>
      <c:valAx>
        <c:axId val="700606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005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100</v>
      </c>
      <c r="C4" s="83" t="s">
        <v>101</v>
      </c>
      <c r="D4" s="83" t="s">
        <v>102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268.95631400000002</v>
      </c>
      <c r="C8" s="84">
        <v>321.62881399999998</v>
      </c>
      <c r="D8" s="84">
        <v>270.84979399999997</v>
      </c>
      <c r="E8" s="84">
        <v>3291.349134</v>
      </c>
      <c r="F8" s="84">
        <v>3291.57566</v>
      </c>
      <c r="G8" s="85">
        <f>IF(AND(F8&gt;0,E8&gt;0),(E8/F8%)-100,"x  ")</f>
        <v>-6.8819928021923715E-3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8.6229230000000001</v>
      </c>
      <c r="C10" s="84">
        <v>9.6064000000000007</v>
      </c>
      <c r="D10" s="84">
        <v>10.747135</v>
      </c>
      <c r="E10" s="84">
        <v>109.85780800000001</v>
      </c>
      <c r="F10" s="84">
        <v>93.946774000000005</v>
      </c>
      <c r="G10" s="85">
        <f>IF(AND(F10&gt;0,E10&gt;0),(E10/F10%)-100,"x  ")</f>
        <v>16.936221780217821</v>
      </c>
    </row>
    <row r="11" spans="1:7" s="9" customFormat="1" ht="12" x14ac:dyDescent="0.2">
      <c r="A11" s="37" t="s">
        <v>25</v>
      </c>
      <c r="B11" s="84">
        <v>84.271919999999994</v>
      </c>
      <c r="C11" s="84">
        <v>116.14846</v>
      </c>
      <c r="D11" s="84">
        <v>90.484840000000005</v>
      </c>
      <c r="E11" s="84">
        <v>1103.740751</v>
      </c>
      <c r="F11" s="84">
        <v>1021.250891</v>
      </c>
      <c r="G11" s="85">
        <f>IF(AND(F11&gt;0,E11&gt;0),(E11/F11%)-100,"x  ")</f>
        <v>8.0773354253063729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4.3700570000000001</v>
      </c>
      <c r="C13" s="84">
        <v>4.5225140000000001</v>
      </c>
      <c r="D13" s="84">
        <v>5.3927860000000001</v>
      </c>
      <c r="E13" s="84">
        <v>55.745690000000003</v>
      </c>
      <c r="F13" s="84">
        <v>57.172294000000001</v>
      </c>
      <c r="G13" s="85">
        <f>IF(AND(F13&gt;0,E13&gt;0),(E13/F13%)-100,"x  ")</f>
        <v>-2.4952715733253541</v>
      </c>
    </row>
    <row r="14" spans="1:7" s="9" customFormat="1" ht="12" x14ac:dyDescent="0.2">
      <c r="A14" s="38" t="s">
        <v>110</v>
      </c>
      <c r="B14" s="84">
        <v>42.091943999999998</v>
      </c>
      <c r="C14" s="84">
        <v>41.780456999999998</v>
      </c>
      <c r="D14" s="84">
        <v>42.01484</v>
      </c>
      <c r="E14" s="84">
        <v>488.53551199999998</v>
      </c>
      <c r="F14" s="84">
        <v>445.09705500000001</v>
      </c>
      <c r="G14" s="85">
        <f>IF(AND(F14&gt;0,E14&gt;0),(E14/F14%)-100,"x  ")</f>
        <v>9.7593224920349115</v>
      </c>
    </row>
    <row r="15" spans="1:7" s="9" customFormat="1" ht="12" x14ac:dyDescent="0.2">
      <c r="A15" s="38" t="s">
        <v>135</v>
      </c>
      <c r="B15" s="84">
        <v>29.495709000000002</v>
      </c>
      <c r="C15" s="84">
        <v>60.244422999999998</v>
      </c>
      <c r="D15" s="84">
        <v>35.121147999999998</v>
      </c>
      <c r="E15" s="84">
        <v>454.77488599999998</v>
      </c>
      <c r="F15" s="84">
        <v>399.47054100000003</v>
      </c>
      <c r="G15" s="85">
        <f>IF(AND(F15&gt;0,E15&gt;0),(E15/F15%)-100,"x  ")</f>
        <v>13.844411370499515</v>
      </c>
    </row>
    <row r="16" spans="1:7" s="9" customFormat="1" ht="12" x14ac:dyDescent="0.2">
      <c r="A16" s="37" t="s">
        <v>26</v>
      </c>
      <c r="B16" s="84">
        <v>120.85119899999999</v>
      </c>
      <c r="C16" s="84">
        <v>136.79396</v>
      </c>
      <c r="D16" s="84">
        <v>121.63334</v>
      </c>
      <c r="E16" s="84">
        <v>1415.0253729999999</v>
      </c>
      <c r="F16" s="84">
        <v>1541.869009</v>
      </c>
      <c r="G16" s="85">
        <f>IF(AND(F16&gt;0,E16&gt;0),(E16/F16%)-100,"x  ")</f>
        <v>-8.2266155723738308</v>
      </c>
    </row>
    <row r="17" spans="1:7" s="9" customFormat="1" ht="12" x14ac:dyDescent="0.2">
      <c r="A17" s="40" t="s">
        <v>27</v>
      </c>
      <c r="B17" s="84">
        <v>55.210272000000003</v>
      </c>
      <c r="C17" s="84">
        <v>59.079993999999999</v>
      </c>
      <c r="D17" s="84">
        <v>47.984479</v>
      </c>
      <c r="E17" s="84">
        <v>662.72520199999997</v>
      </c>
      <c r="F17" s="84">
        <v>634.50898600000005</v>
      </c>
      <c r="G17" s="85">
        <f>IF(AND(F17&gt;0,E17&gt;0),(E17/F17%)-100,"x  ")</f>
        <v>4.4469371786012601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1314.134358</v>
      </c>
      <c r="C19" s="84">
        <v>1306.2592509999999</v>
      </c>
      <c r="D19" s="84">
        <v>1441.307499</v>
      </c>
      <c r="E19" s="84">
        <v>16185.619436999999</v>
      </c>
      <c r="F19" s="84">
        <v>16135.047527000001</v>
      </c>
      <c r="G19" s="85">
        <f>IF(AND(F19&gt;0,E19&gt;0),(E19/F19%)-100,"x  ")</f>
        <v>0.31342894971565727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133.41125</v>
      </c>
      <c r="C21" s="84">
        <v>94.977095000000006</v>
      </c>
      <c r="D21" s="84">
        <v>131.56357199999999</v>
      </c>
      <c r="E21" s="84">
        <v>1184.5969379999999</v>
      </c>
      <c r="F21" s="84">
        <v>1312.463035</v>
      </c>
      <c r="G21" s="85">
        <f>IF(AND(F21&gt;0,E21&gt;0),(E21/F21%)-100,"x  ")</f>
        <v>-9.7424532036439473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107.336703</v>
      </c>
      <c r="C23" s="84">
        <v>64.322896</v>
      </c>
      <c r="D23" s="84">
        <v>104.761298</v>
      </c>
      <c r="E23" s="84">
        <v>903.43179799999996</v>
      </c>
      <c r="F23" s="84">
        <v>1003.763343</v>
      </c>
      <c r="G23" s="85">
        <f>IF(AND(F23&gt;0,E23&gt;0),(E23/F23%)-100,"x  ")</f>
        <v>-9.9955378625537179</v>
      </c>
    </row>
    <row r="24" spans="1:7" s="9" customFormat="1" ht="12" x14ac:dyDescent="0.2">
      <c r="A24" s="40" t="s">
        <v>30</v>
      </c>
      <c r="B24" s="84">
        <v>87.133481000000003</v>
      </c>
      <c r="C24" s="84">
        <v>82.781818000000001</v>
      </c>
      <c r="D24" s="84">
        <v>118.27701399999999</v>
      </c>
      <c r="E24" s="84">
        <v>1211.276171</v>
      </c>
      <c r="F24" s="84">
        <v>1326.8621479999999</v>
      </c>
      <c r="G24" s="85">
        <f>IF(AND(F24&gt;0,E24&gt;0),(E24/F24%)-100,"x  ")</f>
        <v>-8.7112272495092782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16.287521999999999</v>
      </c>
      <c r="C26" s="84">
        <v>10.63935</v>
      </c>
      <c r="D26" s="84">
        <v>16.539531</v>
      </c>
      <c r="E26" s="84">
        <v>149.32860400000001</v>
      </c>
      <c r="F26" s="84">
        <v>199.57222999999999</v>
      </c>
      <c r="G26" s="85">
        <f>IF(AND(F26&gt;0,E26&gt;0),(E26/F26%)-100,"x  ")</f>
        <v>-25.175659960306092</v>
      </c>
    </row>
    <row r="27" spans="1:7" s="9" customFormat="1" ht="12" x14ac:dyDescent="0.2">
      <c r="A27" s="39" t="s">
        <v>111</v>
      </c>
      <c r="B27" s="84">
        <v>9.4767709999999994</v>
      </c>
      <c r="C27" s="84">
        <v>10.508569</v>
      </c>
      <c r="D27" s="84">
        <v>12.600944999999999</v>
      </c>
      <c r="E27" s="84">
        <v>150.57738900000001</v>
      </c>
      <c r="F27" s="84">
        <v>163.25004000000001</v>
      </c>
      <c r="G27" s="85">
        <f>IF(AND(F27&gt;0,E27&gt;0),(E27/F27%)-100,"x  ")</f>
        <v>-7.7627245910628915</v>
      </c>
    </row>
    <row r="28" spans="1:7" s="9" customFormat="1" ht="12" x14ac:dyDescent="0.2">
      <c r="A28" s="42" t="s">
        <v>33</v>
      </c>
      <c r="B28" s="84">
        <v>1093.5896270000001</v>
      </c>
      <c r="C28" s="84">
        <v>1128.5003380000001</v>
      </c>
      <c r="D28" s="84">
        <v>1191.466913</v>
      </c>
      <c r="E28" s="84">
        <v>13789.746327999999</v>
      </c>
      <c r="F28" s="84">
        <v>13495.722344</v>
      </c>
      <c r="G28" s="85">
        <f>IF(AND(F28&gt;0,E28&gt;0),(E28/F28%)-100,"x  ")</f>
        <v>2.1786457701592923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167.75427400000001</v>
      </c>
      <c r="C30" s="84">
        <v>179.358948</v>
      </c>
      <c r="D30" s="84">
        <v>153.388452</v>
      </c>
      <c r="E30" s="84">
        <v>2091.5548020000001</v>
      </c>
      <c r="F30" s="84">
        <v>2125.2916129999999</v>
      </c>
      <c r="G30" s="85">
        <f>IF(AND(F30&gt;0,E30&gt;0),(E30/F30%)-100,"x  ")</f>
        <v>-1.587396797391861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52.148600000000002</v>
      </c>
      <c r="C32" s="84">
        <v>54.869529999999997</v>
      </c>
      <c r="D32" s="84">
        <v>53.115730999999997</v>
      </c>
      <c r="E32" s="84">
        <v>650.00751600000001</v>
      </c>
      <c r="F32" s="84">
        <v>748.69484499999999</v>
      </c>
      <c r="G32" s="85">
        <f>IF(AND(F32&gt;0,E32&gt;0),(E32/F32%)-100,"x  ")</f>
        <v>-13.181248630074379</v>
      </c>
    </row>
    <row r="33" spans="1:7" s="9" customFormat="1" ht="12" x14ac:dyDescent="0.2">
      <c r="A33" s="45" t="s">
        <v>35</v>
      </c>
      <c r="B33" s="84">
        <v>24.545051000000001</v>
      </c>
      <c r="C33" s="84">
        <v>24.646462</v>
      </c>
      <c r="D33" s="84">
        <v>21.297889999999999</v>
      </c>
      <c r="E33" s="84">
        <v>311.24591800000002</v>
      </c>
      <c r="F33" s="84">
        <v>317.65587599999998</v>
      </c>
      <c r="G33" s="85">
        <f>IF(AND(F33&gt;0,E33&gt;0),(E33/F33%)-100,"x  ")</f>
        <v>-2.0178937284950393</v>
      </c>
    </row>
    <row r="34" spans="1:7" s="9" customFormat="1" ht="12" x14ac:dyDescent="0.2">
      <c r="A34" s="43" t="s">
        <v>36</v>
      </c>
      <c r="B34" s="84">
        <v>925.83535300000005</v>
      </c>
      <c r="C34" s="84">
        <v>949.14139</v>
      </c>
      <c r="D34" s="84">
        <v>1038.0784610000001</v>
      </c>
      <c r="E34" s="84">
        <v>11698.191526000001</v>
      </c>
      <c r="F34" s="84">
        <v>11370.430731</v>
      </c>
      <c r="G34" s="85">
        <f>IF(AND(F34&gt;0,E34&gt;0),(E34/F34%)-100,"x  ")</f>
        <v>2.8825714940279568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42.797480999999998</v>
      </c>
      <c r="C36" s="84">
        <v>42.226182999999999</v>
      </c>
      <c r="D36" s="84">
        <v>32.773155000000003</v>
      </c>
      <c r="E36" s="84">
        <v>498.98353800000001</v>
      </c>
      <c r="F36" s="84">
        <v>454.11532599999998</v>
      </c>
      <c r="G36" s="85">
        <f t="shared" ref="G36:G47" si="0">IF(AND(F36&gt;0,E36&gt;0),(E36/F36%)-100,"x  ")</f>
        <v>9.8803562511783696</v>
      </c>
    </row>
    <row r="37" spans="1:7" s="9" customFormat="1" ht="12" x14ac:dyDescent="0.2">
      <c r="A37" s="45" t="s">
        <v>37</v>
      </c>
      <c r="B37" s="84">
        <v>12.109347</v>
      </c>
      <c r="C37" s="84">
        <v>18.164835</v>
      </c>
      <c r="D37" s="84">
        <v>14.77032</v>
      </c>
      <c r="E37" s="84">
        <v>164.91093900000001</v>
      </c>
      <c r="F37" s="84">
        <v>146.74493000000001</v>
      </c>
      <c r="G37" s="85">
        <f t="shared" si="0"/>
        <v>12.379309458936675</v>
      </c>
    </row>
    <row r="38" spans="1:7" s="9" customFormat="1" ht="12" x14ac:dyDescent="0.2">
      <c r="A38" s="45" t="s">
        <v>38</v>
      </c>
      <c r="B38" s="84">
        <v>47.399667999999998</v>
      </c>
      <c r="C38" s="84">
        <v>55.379505999999999</v>
      </c>
      <c r="D38" s="84">
        <v>49.863126000000001</v>
      </c>
      <c r="E38" s="84">
        <v>617.60147600000005</v>
      </c>
      <c r="F38" s="84">
        <v>627.28060500000004</v>
      </c>
      <c r="G38" s="85">
        <f t="shared" si="0"/>
        <v>-1.5430301722783213</v>
      </c>
    </row>
    <row r="39" spans="1:7" s="9" customFormat="1" ht="12" x14ac:dyDescent="0.2">
      <c r="A39" s="45" t="s">
        <v>39</v>
      </c>
      <c r="B39" s="84">
        <v>43.649334000000003</v>
      </c>
      <c r="C39" s="84">
        <v>44.191633000000003</v>
      </c>
      <c r="D39" s="84">
        <v>40.954873999999997</v>
      </c>
      <c r="E39" s="84">
        <v>534.70570199999997</v>
      </c>
      <c r="F39" s="84">
        <v>532.06930399999999</v>
      </c>
      <c r="G39" s="85">
        <f t="shared" si="0"/>
        <v>0.49549898484652033</v>
      </c>
    </row>
    <row r="40" spans="1:7" s="9" customFormat="1" ht="12" x14ac:dyDescent="0.2">
      <c r="A40" s="45" t="s">
        <v>40</v>
      </c>
      <c r="B40" s="84">
        <v>153.44853599999999</v>
      </c>
      <c r="C40" s="84">
        <v>113.64412900000001</v>
      </c>
      <c r="D40" s="84">
        <v>160.966926</v>
      </c>
      <c r="E40" s="84">
        <v>1604.5962529999999</v>
      </c>
      <c r="F40" s="84">
        <v>1297.005345</v>
      </c>
      <c r="G40" s="85">
        <f t="shared" si="0"/>
        <v>23.715469576572943</v>
      </c>
    </row>
    <row r="41" spans="1:7" s="9" customFormat="1" ht="12" x14ac:dyDescent="0.2">
      <c r="A41" s="45" t="s">
        <v>115</v>
      </c>
      <c r="B41" s="84">
        <v>141.810463</v>
      </c>
      <c r="C41" s="84">
        <v>154.76271399999999</v>
      </c>
      <c r="D41" s="84">
        <v>149.179664</v>
      </c>
      <c r="E41" s="84">
        <v>2076.1654520000002</v>
      </c>
      <c r="F41" s="84">
        <v>2258.1848749999999</v>
      </c>
      <c r="G41" s="85">
        <f t="shared" si="0"/>
        <v>-8.0604305260878988</v>
      </c>
    </row>
    <row r="42" spans="1:7" s="9" customFormat="1" ht="12" x14ac:dyDescent="0.2">
      <c r="A42" s="45" t="s">
        <v>116</v>
      </c>
      <c r="B42" s="84">
        <v>18.941441000000001</v>
      </c>
      <c r="C42" s="84">
        <v>15.457357999999999</v>
      </c>
      <c r="D42" s="84">
        <v>13.368183999999999</v>
      </c>
      <c r="E42" s="84">
        <v>202.92020400000001</v>
      </c>
      <c r="F42" s="84">
        <v>181.77237500000001</v>
      </c>
      <c r="G42" s="85">
        <f t="shared" si="0"/>
        <v>11.634237050596937</v>
      </c>
    </row>
    <row r="43" spans="1:7" s="9" customFormat="1" ht="12" x14ac:dyDescent="0.2">
      <c r="A43" s="45" t="s">
        <v>117</v>
      </c>
      <c r="B43" s="84">
        <v>46.907499999999999</v>
      </c>
      <c r="C43" s="84">
        <v>62.505211000000003</v>
      </c>
      <c r="D43" s="84">
        <v>65.975081000000003</v>
      </c>
      <c r="E43" s="84">
        <v>737.67480399999999</v>
      </c>
      <c r="F43" s="84">
        <v>710.13255600000002</v>
      </c>
      <c r="G43" s="85">
        <f t="shared" si="0"/>
        <v>3.8784657550610859</v>
      </c>
    </row>
    <row r="44" spans="1:7" s="9" customFormat="1" ht="12" x14ac:dyDescent="0.2">
      <c r="A44" s="45" t="s">
        <v>114</v>
      </c>
      <c r="B44" s="84">
        <v>22.620049999999999</v>
      </c>
      <c r="C44" s="84">
        <v>24.584942999999999</v>
      </c>
      <c r="D44" s="84">
        <v>27.783192</v>
      </c>
      <c r="E44" s="84">
        <v>294.523841</v>
      </c>
      <c r="F44" s="84">
        <v>286.09151100000003</v>
      </c>
      <c r="G44" s="85">
        <f t="shared" si="0"/>
        <v>2.9474240499222617</v>
      </c>
    </row>
    <row r="45" spans="1:7" s="9" customFormat="1" ht="12" x14ac:dyDescent="0.2">
      <c r="A45" s="45" t="s">
        <v>41</v>
      </c>
      <c r="B45" s="84">
        <v>44.252257</v>
      </c>
      <c r="C45" s="84">
        <v>48.211046000000003</v>
      </c>
      <c r="D45" s="84">
        <v>38.861721000000003</v>
      </c>
      <c r="E45" s="84">
        <v>481.437478</v>
      </c>
      <c r="F45" s="84">
        <v>449.383805</v>
      </c>
      <c r="G45" s="85">
        <f t="shared" si="0"/>
        <v>7.1328055535957731</v>
      </c>
    </row>
    <row r="46" spans="1:7" s="9" customFormat="1" ht="12" x14ac:dyDescent="0.2">
      <c r="A46" s="45" t="s">
        <v>131</v>
      </c>
      <c r="B46" s="84">
        <v>13.888918</v>
      </c>
      <c r="C46" s="84">
        <v>16.500019000000002</v>
      </c>
      <c r="D46" s="84">
        <v>15.869909</v>
      </c>
      <c r="E46" s="84">
        <v>112.832641</v>
      </c>
      <c r="F46" s="84">
        <v>134.32714200000001</v>
      </c>
      <c r="G46" s="85">
        <f t="shared" si="0"/>
        <v>-16.001606734102936</v>
      </c>
    </row>
    <row r="47" spans="1:7" s="9" customFormat="1" ht="24" x14ac:dyDescent="0.2">
      <c r="A47" s="68" t="s">
        <v>132</v>
      </c>
      <c r="B47" s="84">
        <v>24.553636000000001</v>
      </c>
      <c r="C47" s="84">
        <v>26.902643000000001</v>
      </c>
      <c r="D47" s="84">
        <v>25.334357000000001</v>
      </c>
      <c r="E47" s="84">
        <v>277.89627300000001</v>
      </c>
      <c r="F47" s="84">
        <v>287.731495</v>
      </c>
      <c r="G47" s="85">
        <f t="shared" si="0"/>
        <v>-3.4181944524355998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115.43339899999999</v>
      </c>
      <c r="C49" s="84">
        <v>124.171012</v>
      </c>
      <c r="D49" s="84">
        <v>121.905461</v>
      </c>
      <c r="E49" s="84">
        <v>1307.572353</v>
      </c>
      <c r="F49" s="84">
        <v>1042.341907</v>
      </c>
      <c r="G49" s="85">
        <f>IF(AND(F49&gt;0,E49&gt;0),(E49/F49%)-100,"x  ")</f>
        <v>25.445628178125247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1698.524071</v>
      </c>
      <c r="C51" s="87">
        <v>1752.0590769999999</v>
      </c>
      <c r="D51" s="87">
        <v>1834.062754</v>
      </c>
      <c r="E51" s="87">
        <v>20784.540924000001</v>
      </c>
      <c r="F51" s="87">
        <v>20468.965093999999</v>
      </c>
      <c r="G51" s="88">
        <f>IF(AND(F51&gt;0,E51&gt;0),(E51/F51%)-100,"x  ")</f>
        <v>1.5417283118651994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100</v>
      </c>
      <c r="C4" s="89" t="s">
        <v>101</v>
      </c>
      <c r="D4" s="89" t="s">
        <v>102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1137.446275</v>
      </c>
      <c r="C8" s="84">
        <v>1180.3038879999999</v>
      </c>
      <c r="D8" s="84">
        <v>1095.0446480000001</v>
      </c>
      <c r="E8" s="84">
        <v>13341.110576999999</v>
      </c>
      <c r="F8" s="84">
        <v>13555.474254000001</v>
      </c>
      <c r="G8" s="85">
        <f>IF(AND(F8&gt;0,E8&gt;0),(E8/F8%)-100,"x  ")</f>
        <v>-1.5813808722829918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981.84848199999999</v>
      </c>
      <c r="C10" s="84">
        <v>1066.5907950000001</v>
      </c>
      <c r="D10" s="84">
        <v>961.48411599999997</v>
      </c>
      <c r="E10" s="84">
        <v>11757.830261999999</v>
      </c>
      <c r="F10" s="84">
        <v>11624.926449000001</v>
      </c>
      <c r="G10" s="85">
        <f>IF(AND(F10&gt;0,E10&gt;0),(E10/F10%)-100,"x  ")</f>
        <v>1.1432658398576905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442.05623200000008</v>
      </c>
      <c r="C12" s="99">
        <f>SUM(C14:C31)</f>
        <v>494.26640999999995</v>
      </c>
      <c r="D12" s="99">
        <f>SUM(D14:D31)</f>
        <v>431.59045699999996</v>
      </c>
      <c r="E12" s="99">
        <f>SUM(E14:E31)</f>
        <v>5296.4389739999988</v>
      </c>
      <c r="F12" s="99">
        <f>SUM(F14:F31)</f>
        <v>5216.1824009999991</v>
      </c>
      <c r="G12" s="100">
        <f>IF(AND(F12&gt;0,E12&gt;0),(E12/F12%)-100,"x  ")</f>
        <v>1.5386074878174014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62.126358000000003</v>
      </c>
      <c r="C14" s="84">
        <v>60.679158000000001</v>
      </c>
      <c r="D14" s="84">
        <v>54.479970000000002</v>
      </c>
      <c r="E14" s="84">
        <v>739.417281</v>
      </c>
      <c r="F14" s="84">
        <v>725.88449600000001</v>
      </c>
      <c r="G14" s="85">
        <f t="shared" ref="G14:G32" si="0">IF(AND(F14&gt;0,E14&gt;0),(E14/F14%)-100,"x  ")</f>
        <v>1.8643165785428124</v>
      </c>
    </row>
    <row r="15" spans="1:7" ht="12.75" customHeight="1" x14ac:dyDescent="0.2">
      <c r="A15" s="53" t="s">
        <v>45</v>
      </c>
      <c r="B15" s="84">
        <v>66.019925999999998</v>
      </c>
      <c r="C15" s="84">
        <v>70.459423999999999</v>
      </c>
      <c r="D15" s="84">
        <v>60.627220000000001</v>
      </c>
      <c r="E15" s="84">
        <v>708.12068399999998</v>
      </c>
      <c r="F15" s="84">
        <v>674.15398300000004</v>
      </c>
      <c r="G15" s="85">
        <f t="shared" si="0"/>
        <v>5.0384187969708876</v>
      </c>
    </row>
    <row r="16" spans="1:7" ht="12.75" customHeight="1" x14ac:dyDescent="0.2">
      <c r="A16" s="53" t="s">
        <v>46</v>
      </c>
      <c r="B16" s="84">
        <v>2.9881350000000002</v>
      </c>
      <c r="C16" s="84">
        <v>2.6454789999999999</v>
      </c>
      <c r="D16" s="84">
        <v>1.9316409999999999</v>
      </c>
      <c r="E16" s="84">
        <v>29.553571000000002</v>
      </c>
      <c r="F16" s="84">
        <v>33.774760999999998</v>
      </c>
      <c r="G16" s="85">
        <f t="shared" si="0"/>
        <v>-12.498060311958966</v>
      </c>
    </row>
    <row r="17" spans="1:7" ht="12.75" customHeight="1" x14ac:dyDescent="0.2">
      <c r="A17" s="53" t="s">
        <v>47</v>
      </c>
      <c r="B17" s="84">
        <v>95.76549</v>
      </c>
      <c r="C17" s="84">
        <v>106.050434</v>
      </c>
      <c r="D17" s="84">
        <v>98.459676000000002</v>
      </c>
      <c r="E17" s="84">
        <v>1211.533062</v>
      </c>
      <c r="F17" s="84">
        <v>1126.6417389999999</v>
      </c>
      <c r="G17" s="85">
        <f t="shared" si="0"/>
        <v>7.5348995214174295</v>
      </c>
    </row>
    <row r="18" spans="1:7" ht="12.75" customHeight="1" x14ac:dyDescent="0.2">
      <c r="A18" s="53" t="s">
        <v>48</v>
      </c>
      <c r="B18" s="84">
        <v>68.929091999999997</v>
      </c>
      <c r="C18" s="84">
        <v>73.255651999999998</v>
      </c>
      <c r="D18" s="84">
        <v>60.564642999999997</v>
      </c>
      <c r="E18" s="84">
        <v>776.75631899999996</v>
      </c>
      <c r="F18" s="84">
        <v>721.57892900000002</v>
      </c>
      <c r="G18" s="85">
        <f t="shared" si="0"/>
        <v>7.6467573791916976</v>
      </c>
    </row>
    <row r="19" spans="1:7" ht="12.75" customHeight="1" x14ac:dyDescent="0.2">
      <c r="A19" s="53" t="s">
        <v>49</v>
      </c>
      <c r="B19" s="84">
        <v>9.5501299999999993</v>
      </c>
      <c r="C19" s="84">
        <v>15.873312</v>
      </c>
      <c r="D19" s="84">
        <v>14.192097</v>
      </c>
      <c r="E19" s="84">
        <v>130.434811</v>
      </c>
      <c r="F19" s="84">
        <v>125.676637</v>
      </c>
      <c r="G19" s="85">
        <f t="shared" si="0"/>
        <v>3.7860449750895242</v>
      </c>
    </row>
    <row r="20" spans="1:7" ht="12.75" customHeight="1" x14ac:dyDescent="0.2">
      <c r="A20" s="53" t="s">
        <v>50</v>
      </c>
      <c r="B20" s="84">
        <v>6.6404110000000003</v>
      </c>
      <c r="C20" s="84">
        <v>8.8326809999999991</v>
      </c>
      <c r="D20" s="84">
        <v>4.3841530000000004</v>
      </c>
      <c r="E20" s="84">
        <v>84.687971000000005</v>
      </c>
      <c r="F20" s="84">
        <v>160.25872699999999</v>
      </c>
      <c r="G20" s="85">
        <f t="shared" si="0"/>
        <v>-47.155470041890446</v>
      </c>
    </row>
    <row r="21" spans="1:7" ht="12.75" customHeight="1" x14ac:dyDescent="0.2">
      <c r="A21" s="53" t="s">
        <v>51</v>
      </c>
      <c r="B21" s="84">
        <v>2.113327</v>
      </c>
      <c r="C21" s="84">
        <v>2.3271700000000002</v>
      </c>
      <c r="D21" s="84">
        <v>2.870066</v>
      </c>
      <c r="E21" s="84">
        <v>34.298824000000003</v>
      </c>
      <c r="F21" s="84">
        <v>32.578932000000002</v>
      </c>
      <c r="G21" s="85">
        <f t="shared" si="0"/>
        <v>5.2791540250613593</v>
      </c>
    </row>
    <row r="22" spans="1:7" ht="12.75" customHeight="1" x14ac:dyDescent="0.2">
      <c r="A22" s="53" t="s">
        <v>52</v>
      </c>
      <c r="B22" s="84">
        <v>26.589386000000001</v>
      </c>
      <c r="C22" s="84">
        <v>33.851478</v>
      </c>
      <c r="D22" s="84">
        <v>27.142346</v>
      </c>
      <c r="E22" s="84">
        <v>343.72776699999997</v>
      </c>
      <c r="F22" s="84">
        <v>347.11755099999999</v>
      </c>
      <c r="G22" s="85">
        <f t="shared" si="0"/>
        <v>-0.97655217670052252</v>
      </c>
    </row>
    <row r="23" spans="1:7" ht="12.75" customHeight="1" x14ac:dyDescent="0.2">
      <c r="A23" s="53" t="s">
        <v>53</v>
      </c>
      <c r="B23" s="84">
        <v>39.074038000000002</v>
      </c>
      <c r="C23" s="84">
        <v>43.695816000000001</v>
      </c>
      <c r="D23" s="84">
        <v>46.134509999999999</v>
      </c>
      <c r="E23" s="84">
        <v>490.66141599999997</v>
      </c>
      <c r="F23" s="84">
        <v>549.34330599999998</v>
      </c>
      <c r="G23" s="85">
        <f t="shared" si="0"/>
        <v>-10.682188962542853</v>
      </c>
    </row>
    <row r="24" spans="1:7" ht="12.75" customHeight="1" x14ac:dyDescent="0.2">
      <c r="A24" s="53" t="s">
        <v>54</v>
      </c>
      <c r="B24" s="84">
        <v>28.484165000000001</v>
      </c>
      <c r="C24" s="84">
        <v>37.894047999999998</v>
      </c>
      <c r="D24" s="84">
        <v>25.487542000000001</v>
      </c>
      <c r="E24" s="84">
        <v>350.38565899999998</v>
      </c>
      <c r="F24" s="84">
        <v>344.552547</v>
      </c>
      <c r="G24" s="85">
        <f t="shared" si="0"/>
        <v>1.6929528023486</v>
      </c>
    </row>
    <row r="25" spans="1:7" ht="12.75" customHeight="1" x14ac:dyDescent="0.2">
      <c r="A25" s="53" t="s">
        <v>64</v>
      </c>
      <c r="B25" s="84">
        <v>4.0338180000000001</v>
      </c>
      <c r="C25" s="84">
        <v>4.267252</v>
      </c>
      <c r="D25" s="84">
        <v>3.3244750000000001</v>
      </c>
      <c r="E25" s="84">
        <v>38.173476000000001</v>
      </c>
      <c r="F25" s="84">
        <v>36.387158999999997</v>
      </c>
      <c r="G25" s="85">
        <f t="shared" si="0"/>
        <v>4.9091961260289736</v>
      </c>
    </row>
    <row r="26" spans="1:7" ht="12.75" customHeight="1" x14ac:dyDescent="0.2">
      <c r="A26" s="53" t="s">
        <v>65</v>
      </c>
      <c r="B26" s="84">
        <v>0.74109599999999998</v>
      </c>
      <c r="C26" s="84">
        <v>1.6036189999999999</v>
      </c>
      <c r="D26" s="84">
        <v>1.5848690000000001</v>
      </c>
      <c r="E26" s="84">
        <v>13.749649</v>
      </c>
      <c r="F26" s="84">
        <v>14.256413999999999</v>
      </c>
      <c r="G26" s="85">
        <f t="shared" si="0"/>
        <v>-3.5546456493196672</v>
      </c>
    </row>
    <row r="27" spans="1:7" ht="12.75" customHeight="1" x14ac:dyDescent="0.2">
      <c r="A27" s="53" t="s">
        <v>66</v>
      </c>
      <c r="B27" s="84">
        <v>16.320468999999999</v>
      </c>
      <c r="C27" s="84">
        <v>18.277491999999999</v>
      </c>
      <c r="D27" s="84">
        <v>19.569597000000002</v>
      </c>
      <c r="E27" s="84">
        <v>199.06566900000001</v>
      </c>
      <c r="F27" s="84">
        <v>192.03295499999999</v>
      </c>
      <c r="G27" s="85">
        <f t="shared" si="0"/>
        <v>3.6622432852736182</v>
      </c>
    </row>
    <row r="28" spans="1:7" ht="12.75" customHeight="1" x14ac:dyDescent="0.2">
      <c r="A28" s="53" t="s">
        <v>57</v>
      </c>
      <c r="B28" s="84">
        <v>1.907753</v>
      </c>
      <c r="C28" s="84">
        <v>3.3709470000000001</v>
      </c>
      <c r="D28" s="84">
        <v>1.722939</v>
      </c>
      <c r="E28" s="84">
        <v>26.371517000000001</v>
      </c>
      <c r="F28" s="84">
        <v>23.955848</v>
      </c>
      <c r="G28" s="85">
        <f t="shared" si="0"/>
        <v>10.083838401379083</v>
      </c>
    </row>
    <row r="29" spans="1:7" ht="12.75" customHeight="1" x14ac:dyDescent="0.2">
      <c r="A29" s="53" t="s">
        <v>58</v>
      </c>
      <c r="B29" s="84">
        <v>10.517507</v>
      </c>
      <c r="C29" s="84">
        <v>10.859503</v>
      </c>
      <c r="D29" s="84">
        <v>8.4760069999999992</v>
      </c>
      <c r="E29" s="84">
        <v>114.494634</v>
      </c>
      <c r="F29" s="84">
        <v>105.04080399999999</v>
      </c>
      <c r="G29" s="85">
        <f t="shared" si="0"/>
        <v>9.0001500750127548</v>
      </c>
    </row>
    <row r="30" spans="1:7" ht="12.75" customHeight="1" x14ac:dyDescent="0.2">
      <c r="A30" s="53" t="s">
        <v>55</v>
      </c>
      <c r="B30" s="84">
        <v>0.15836500000000001</v>
      </c>
      <c r="C30" s="84">
        <v>0.11833200000000001</v>
      </c>
      <c r="D30" s="84">
        <v>0.120846</v>
      </c>
      <c r="E30" s="84">
        <v>1.4055789999999999</v>
      </c>
      <c r="F30" s="84">
        <v>0.92119200000000001</v>
      </c>
      <c r="G30" s="85">
        <f t="shared" si="0"/>
        <v>52.58263206801621</v>
      </c>
    </row>
    <row r="31" spans="1:7" ht="12.75" customHeight="1" x14ac:dyDescent="0.2">
      <c r="A31" s="53" t="s">
        <v>56</v>
      </c>
      <c r="B31" s="84">
        <v>9.6766000000000005E-2</v>
      </c>
      <c r="C31" s="84">
        <v>0.20461299999999999</v>
      </c>
      <c r="D31" s="84">
        <v>0.51785999999999999</v>
      </c>
      <c r="E31" s="84">
        <v>3.6010849999999999</v>
      </c>
      <c r="F31" s="84">
        <v>2.026421</v>
      </c>
      <c r="G31" s="85">
        <f t="shared" si="0"/>
        <v>77.706656218031668</v>
      </c>
    </row>
    <row r="32" spans="1:7" ht="12.75" customHeight="1" x14ac:dyDescent="0.2">
      <c r="A32" s="54" t="s">
        <v>59</v>
      </c>
      <c r="B32" s="99">
        <f>B10-B12</f>
        <v>539.79224999999997</v>
      </c>
      <c r="C32" s="99">
        <f>C10-C12</f>
        <v>572.32438500000012</v>
      </c>
      <c r="D32" s="99">
        <f>D10-D12</f>
        <v>529.89365900000007</v>
      </c>
      <c r="E32" s="99">
        <f>E10-E12</f>
        <v>6461.3912880000007</v>
      </c>
      <c r="F32" s="99">
        <f>F10-F12</f>
        <v>6408.7440480000014</v>
      </c>
      <c r="G32" s="100">
        <f t="shared" si="0"/>
        <v>0.82149075709193653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117.651169</v>
      </c>
      <c r="C34" s="84">
        <v>98.744975999999994</v>
      </c>
      <c r="D34" s="84">
        <v>95.624205000000003</v>
      </c>
      <c r="E34" s="84">
        <v>1323.4880680000001</v>
      </c>
      <c r="F34" s="84">
        <v>963.00370299999997</v>
      </c>
      <c r="G34" s="85">
        <f t="shared" ref="G34:G43" si="1">IF(AND(F34&gt;0,E34&gt;0),(E34/F34%)-100,"x  ")</f>
        <v>37.433331136422424</v>
      </c>
    </row>
    <row r="35" spans="1:7" ht="12.75" customHeight="1" x14ac:dyDescent="0.2">
      <c r="A35" s="53" t="s">
        <v>61</v>
      </c>
      <c r="B35" s="84">
        <v>169.77473900000001</v>
      </c>
      <c r="C35" s="84">
        <v>209.32801499999999</v>
      </c>
      <c r="D35" s="84">
        <v>187.39547400000001</v>
      </c>
      <c r="E35" s="84">
        <v>2176.4424509999999</v>
      </c>
      <c r="F35" s="84">
        <v>2443.0635649999999</v>
      </c>
      <c r="G35" s="85">
        <f t="shared" si="1"/>
        <v>-10.913392423336319</v>
      </c>
    </row>
    <row r="36" spans="1:7" ht="12.75" customHeight="1" x14ac:dyDescent="0.2">
      <c r="A36" s="53" t="s">
        <v>62</v>
      </c>
      <c r="B36" s="84">
        <v>84.638513000000003</v>
      </c>
      <c r="C36" s="84">
        <v>86.738568999999998</v>
      </c>
      <c r="D36" s="84">
        <v>78.443734000000006</v>
      </c>
      <c r="E36" s="84">
        <v>974.20805900000005</v>
      </c>
      <c r="F36" s="84">
        <v>952.52015200000005</v>
      </c>
      <c r="G36" s="85">
        <f t="shared" si="1"/>
        <v>2.276897444580257</v>
      </c>
    </row>
    <row r="37" spans="1:7" ht="12.75" customHeight="1" x14ac:dyDescent="0.2">
      <c r="A37" s="53" t="s">
        <v>63</v>
      </c>
      <c r="B37" s="84">
        <v>102.56528299999999</v>
      </c>
      <c r="C37" s="84">
        <v>112.54712000000001</v>
      </c>
      <c r="D37" s="84">
        <v>120.493611</v>
      </c>
      <c r="E37" s="84">
        <v>1266.044396</v>
      </c>
      <c r="F37" s="84">
        <v>1320.6132869999999</v>
      </c>
      <c r="G37" s="85">
        <f t="shared" si="1"/>
        <v>-4.1320870793267943</v>
      </c>
    </row>
    <row r="38" spans="1:7" ht="12.75" customHeight="1" x14ac:dyDescent="0.2">
      <c r="A38" s="53" t="s">
        <v>67</v>
      </c>
      <c r="B38" s="84">
        <v>29.617920000000002</v>
      </c>
      <c r="C38" s="84">
        <v>33.619432000000003</v>
      </c>
      <c r="D38" s="84">
        <v>23.283460999999999</v>
      </c>
      <c r="E38" s="84">
        <v>333.888507</v>
      </c>
      <c r="F38" s="84">
        <v>304.48734899999999</v>
      </c>
      <c r="G38" s="85">
        <f t="shared" si="1"/>
        <v>9.6559538833253811</v>
      </c>
    </row>
    <row r="39" spans="1:7" ht="12.75" customHeight="1" x14ac:dyDescent="0.2">
      <c r="A39" s="53" t="s">
        <v>149</v>
      </c>
      <c r="B39" s="84">
        <v>1.698129</v>
      </c>
      <c r="C39" s="84">
        <v>0.87250399999999995</v>
      </c>
      <c r="D39" s="84">
        <v>2.3329</v>
      </c>
      <c r="E39" s="84">
        <v>14.244399</v>
      </c>
      <c r="F39" s="84">
        <v>9.9778719999999996</v>
      </c>
      <c r="G39" s="85">
        <f t="shared" si="1"/>
        <v>42.759889082561898</v>
      </c>
    </row>
    <row r="40" spans="1:7" ht="12.75" customHeight="1" x14ac:dyDescent="0.2">
      <c r="A40" s="53" t="s">
        <v>68</v>
      </c>
      <c r="B40" s="84">
        <v>15.923804000000001</v>
      </c>
      <c r="C40" s="84">
        <v>15.655493999999999</v>
      </c>
      <c r="D40" s="84">
        <v>13.114981999999999</v>
      </c>
      <c r="E40" s="84">
        <v>220.901081</v>
      </c>
      <c r="F40" s="84">
        <v>273.65867700000001</v>
      </c>
      <c r="G40" s="85">
        <f t="shared" si="1"/>
        <v>-19.27861253235541</v>
      </c>
    </row>
    <row r="41" spans="1:7" ht="12.75" customHeight="1" x14ac:dyDescent="0.2">
      <c r="A41" s="53" t="s">
        <v>69</v>
      </c>
      <c r="B41" s="84">
        <v>9.9136360000000003</v>
      </c>
      <c r="C41" s="84">
        <v>10.585141</v>
      </c>
      <c r="D41" s="84">
        <v>6.5449330000000003</v>
      </c>
      <c r="E41" s="84">
        <v>105.739266</v>
      </c>
      <c r="F41" s="84">
        <v>119.547787</v>
      </c>
      <c r="G41" s="85">
        <f t="shared" si="1"/>
        <v>-11.550628703816983</v>
      </c>
    </row>
    <row r="42" spans="1:7" ht="12.75" customHeight="1" x14ac:dyDescent="0.2">
      <c r="A42" s="53" t="s">
        <v>70</v>
      </c>
      <c r="B42" s="84">
        <v>8.0090570000000003</v>
      </c>
      <c r="C42" s="84">
        <v>4.2331339999999997</v>
      </c>
      <c r="D42" s="84">
        <v>2.6603590000000001</v>
      </c>
      <c r="E42" s="84">
        <v>46.435060999999997</v>
      </c>
      <c r="F42" s="84">
        <v>21.871656000000002</v>
      </c>
      <c r="G42" s="85">
        <f t="shared" si="1"/>
        <v>112.30701964222553</v>
      </c>
    </row>
    <row r="43" spans="1:7" ht="12.75" customHeight="1" x14ac:dyDescent="0.2">
      <c r="A43" s="56" t="s">
        <v>71</v>
      </c>
      <c r="B43" s="84">
        <f>B8-B10</f>
        <v>155.59779300000002</v>
      </c>
      <c r="C43" s="84">
        <f>C8-C10</f>
        <v>113.71309299999984</v>
      </c>
      <c r="D43" s="84">
        <f>D8-D10</f>
        <v>133.56053200000008</v>
      </c>
      <c r="E43" s="84">
        <f>E8-E10</f>
        <v>1583.280315</v>
      </c>
      <c r="F43" s="84">
        <f>F8-F10</f>
        <v>1930.5478050000002</v>
      </c>
      <c r="G43" s="85">
        <f t="shared" si="1"/>
        <v>-17.988028532657864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68.380628999999999</v>
      </c>
      <c r="C45" s="84">
        <v>8.0418280000000006</v>
      </c>
      <c r="D45" s="84">
        <v>48.871921999999998</v>
      </c>
      <c r="E45" s="84">
        <v>540.31500200000005</v>
      </c>
      <c r="F45" s="84">
        <v>956.46099700000002</v>
      </c>
      <c r="G45" s="85">
        <f>IF(AND(F45&gt;0,E45&gt;0),(E45/F45%)-100,"x  ")</f>
        <v>-43.508935158387843</v>
      </c>
    </row>
    <row r="46" spans="1:7" ht="12.75" customHeight="1" x14ac:dyDescent="0.2">
      <c r="A46" s="54" t="s">
        <v>73</v>
      </c>
      <c r="B46" s="84">
        <v>25.833784000000001</v>
      </c>
      <c r="C46" s="84">
        <v>26.224968000000001</v>
      </c>
      <c r="D46" s="84">
        <v>22.9</v>
      </c>
      <c r="E46" s="84">
        <v>256.511304</v>
      </c>
      <c r="F46" s="84">
        <v>254.17680799999999</v>
      </c>
      <c r="G46" s="85">
        <f>IF(AND(F46&gt;0,E46&gt;0),(E46/F46%)-100,"x  ")</f>
        <v>0.91845358290910895</v>
      </c>
    </row>
    <row r="47" spans="1:7" ht="12.75" customHeight="1" x14ac:dyDescent="0.2">
      <c r="A47" s="54" t="s">
        <v>74</v>
      </c>
      <c r="B47" s="84">
        <v>42.629083000000001</v>
      </c>
      <c r="C47" s="84">
        <v>49.975552</v>
      </c>
      <c r="D47" s="84">
        <v>46.557271</v>
      </c>
      <c r="E47" s="84">
        <v>558.02245100000005</v>
      </c>
      <c r="F47" s="84">
        <v>514.15297299999997</v>
      </c>
      <c r="G47" s="85">
        <f>IF(AND(F47&gt;0,E47&gt;0),(E47/F47%)-100,"x  ")</f>
        <v>8.5323785534154837</v>
      </c>
    </row>
    <row r="48" spans="1:7" ht="12.75" customHeight="1" x14ac:dyDescent="0.2">
      <c r="A48" s="54" t="s">
        <v>75</v>
      </c>
      <c r="B48" s="84">
        <v>12.442467000000001</v>
      </c>
      <c r="C48" s="84">
        <v>22.80199</v>
      </c>
      <c r="D48" s="84">
        <v>10.416316999999999</v>
      </c>
      <c r="E48" s="84">
        <v>154.34031100000001</v>
      </c>
      <c r="F48" s="84">
        <v>136.39775299999999</v>
      </c>
      <c r="G48" s="85">
        <f>IF(AND(F48&gt;0,E48&gt;0),(E48/F48%)-100,"x  ")</f>
        <v>13.154584738650371</v>
      </c>
    </row>
    <row r="49" spans="1:7" ht="12.75" customHeight="1" x14ac:dyDescent="0.2">
      <c r="A49" s="55" t="s">
        <v>76</v>
      </c>
      <c r="B49" s="84">
        <v>10.366842</v>
      </c>
      <c r="C49" s="84">
        <v>45.192852000000002</v>
      </c>
      <c r="D49" s="84">
        <v>53.924439</v>
      </c>
      <c r="E49" s="84">
        <v>213.696303</v>
      </c>
      <c r="F49" s="84">
        <v>246.899756</v>
      </c>
      <c r="G49" s="85">
        <f>IF(AND(F49&gt;0,E49&gt;0),(E49/F49%)-100,"x  ")</f>
        <v>-13.448151402790373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0.95846399999999998</v>
      </c>
      <c r="C51" s="84">
        <v>1.8153490000000001</v>
      </c>
      <c r="D51" s="84">
        <v>2.3248790000000001</v>
      </c>
      <c r="E51" s="84">
        <v>9.7181510000000006</v>
      </c>
      <c r="F51" s="84">
        <v>5.5754130000000002</v>
      </c>
      <c r="G51" s="85">
        <f>IF(AND(F51&gt;0,E51&gt;0),(E51/F51%)-100,"x  ")</f>
        <v>74.303697322512278</v>
      </c>
    </row>
    <row r="52" spans="1:7" ht="12.75" customHeight="1" x14ac:dyDescent="0.2">
      <c r="A52" s="56" t="s">
        <v>118</v>
      </c>
      <c r="B52" s="84">
        <v>0.36823299999999998</v>
      </c>
      <c r="C52" s="84">
        <v>0.51878100000000005</v>
      </c>
      <c r="D52" s="84">
        <v>0.54689900000000002</v>
      </c>
      <c r="E52" s="84">
        <v>5.6923430000000002</v>
      </c>
      <c r="F52" s="84">
        <v>6.4784649999999999</v>
      </c>
      <c r="G52" s="85">
        <f>IF(AND(F52&gt;0,E52&gt;0),(E52/F52%)-100,"x  ")</f>
        <v>-12.134386772175191</v>
      </c>
    </row>
    <row r="53" spans="1:7" ht="12.75" customHeight="1" x14ac:dyDescent="0.2">
      <c r="A53" s="56" t="s">
        <v>78</v>
      </c>
      <c r="B53" s="84">
        <v>3.6889970000000001</v>
      </c>
      <c r="C53" s="84">
        <v>3.181073</v>
      </c>
      <c r="D53" s="84">
        <v>4.0804929999999997</v>
      </c>
      <c r="E53" s="84">
        <v>38.191845999999998</v>
      </c>
      <c r="F53" s="84">
        <v>48.516260000000003</v>
      </c>
      <c r="G53" s="85">
        <f>IF(AND(F53&gt;0,E53&gt;0),(E53/F53%)-100,"x  ")</f>
        <v>-21.280317155526831</v>
      </c>
    </row>
    <row r="54" spans="1:7" ht="12.75" customHeight="1" x14ac:dyDescent="0.2">
      <c r="A54" s="57" t="s">
        <v>79</v>
      </c>
      <c r="B54" s="84">
        <v>168.41945799999999</v>
      </c>
      <c r="C54" s="84">
        <v>140.51102299999999</v>
      </c>
      <c r="D54" s="84">
        <v>196.862337</v>
      </c>
      <c r="E54" s="84">
        <v>1994.983555</v>
      </c>
      <c r="F54" s="84">
        <v>1971.5342069999999</v>
      </c>
      <c r="G54" s="85">
        <f>IF(AND(F54&gt;0,E54&gt;0),(E54/F54%)-100,"x  ")</f>
        <v>1.1893959494459949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143.73815500000001</v>
      </c>
      <c r="C56" s="84">
        <v>113.010226</v>
      </c>
      <c r="D56" s="84">
        <v>167.531858</v>
      </c>
      <c r="E56" s="84">
        <v>1628.6535140000001</v>
      </c>
      <c r="F56" s="84">
        <v>1479.311273</v>
      </c>
      <c r="G56" s="85">
        <f>IF(AND(F56&gt;0,E56&gt;0),(E56/F56%)-100,"x  ")</f>
        <v>10.095389910545222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126.869648</v>
      </c>
      <c r="C58" s="84">
        <v>95.180401000000003</v>
      </c>
      <c r="D58" s="84">
        <v>144.87510900000001</v>
      </c>
      <c r="E58" s="84">
        <v>1366.3109979999999</v>
      </c>
      <c r="F58" s="84">
        <v>1197.773455</v>
      </c>
      <c r="G58" s="85">
        <f>IF(AND(F58&gt;0,E58&gt;0),(E58/F58%)-100,"x  ")</f>
        <v>14.070903165907936</v>
      </c>
    </row>
    <row r="59" spans="1:7" ht="12.75" customHeight="1" x14ac:dyDescent="0.2">
      <c r="A59" s="51" t="s">
        <v>82</v>
      </c>
      <c r="B59" s="84">
        <v>4.7618470000000004</v>
      </c>
      <c r="C59" s="84">
        <v>4.2060029999999999</v>
      </c>
      <c r="D59" s="84">
        <v>8.0805980000000002</v>
      </c>
      <c r="E59" s="84">
        <v>71.297926000000004</v>
      </c>
      <c r="F59" s="84">
        <v>83.232101</v>
      </c>
      <c r="G59" s="85">
        <f>IF(AND(F59&gt;0,E59&gt;0),(E59/F59%)-100,"x  ")</f>
        <v>-14.338428150456039</v>
      </c>
    </row>
    <row r="60" spans="1:7" ht="12.75" customHeight="1" x14ac:dyDescent="0.2">
      <c r="A60" s="50" t="s">
        <v>119</v>
      </c>
      <c r="B60" s="90">
        <v>22.889060000000001</v>
      </c>
      <c r="C60" s="84">
        <v>25.268056999999999</v>
      </c>
      <c r="D60" s="84">
        <v>27.531901999999999</v>
      </c>
      <c r="E60" s="84">
        <v>344.92701199999999</v>
      </c>
      <c r="F60" s="84">
        <v>321.53010499999999</v>
      </c>
      <c r="G60" s="85">
        <f>IF(AND(F60&gt;0,E60&gt;0),(E60/F60%)-100,"x  ")</f>
        <v>7.2767391408030022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4.5549099999999996</v>
      </c>
      <c r="C62" s="84">
        <v>5.4422350000000002</v>
      </c>
      <c r="D62" s="84">
        <v>5.1299929999999998</v>
      </c>
      <c r="E62" s="84">
        <v>63.485658999999998</v>
      </c>
      <c r="F62" s="84">
        <v>86.934403000000003</v>
      </c>
      <c r="G62" s="85">
        <f>IF(AND(F62&gt;0,E62&gt;0),(E62/F62%)-100,"x  ")</f>
        <v>-26.972916579412185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377.05998599999998</v>
      </c>
      <c r="C64" s="84">
        <v>380.26269600000001</v>
      </c>
      <c r="D64" s="84">
        <v>481.32233300000001</v>
      </c>
      <c r="E64" s="84">
        <v>5161.4911309999998</v>
      </c>
      <c r="F64" s="84">
        <v>4599.0767949999999</v>
      </c>
      <c r="G64" s="85">
        <f>IF(AND(F64&gt;0,E64&gt;0),(E64/F64%)-100,"x  ")</f>
        <v>12.228852899595907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62.135719999999999</v>
      </c>
      <c r="C66" s="84">
        <v>61.100583999999998</v>
      </c>
      <c r="D66" s="84">
        <v>62.312887000000003</v>
      </c>
      <c r="E66" s="84">
        <v>670.04568200000006</v>
      </c>
      <c r="F66" s="84">
        <v>585.77962200000002</v>
      </c>
      <c r="G66" s="85">
        <f t="shared" ref="G66:G71" si="2">IF(AND(F66&gt;0,E66&gt;0),(E66/F66%)-100,"x  ")</f>
        <v>14.385283617803978</v>
      </c>
    </row>
    <row r="67" spans="1:7" ht="12.75" customHeight="1" x14ac:dyDescent="0.2">
      <c r="A67" s="56" t="s">
        <v>177</v>
      </c>
      <c r="B67" s="84">
        <v>229.95971299999999</v>
      </c>
      <c r="C67" s="84">
        <v>231.220122</v>
      </c>
      <c r="D67" s="84">
        <v>342.15085399999998</v>
      </c>
      <c r="E67" s="84">
        <v>3420.7557969999998</v>
      </c>
      <c r="F67" s="84">
        <v>2928.9090540000002</v>
      </c>
      <c r="G67" s="85">
        <f t="shared" si="2"/>
        <v>16.792830843562257</v>
      </c>
    </row>
    <row r="68" spans="1:7" ht="12.75" customHeight="1" x14ac:dyDescent="0.2">
      <c r="A68" s="56" t="s">
        <v>86</v>
      </c>
      <c r="B68" s="84">
        <v>28.367989999999999</v>
      </c>
      <c r="C68" s="84">
        <v>31.222892000000002</v>
      </c>
      <c r="D68" s="84">
        <v>25.368051999999999</v>
      </c>
      <c r="E68" s="84">
        <v>408.55177900000001</v>
      </c>
      <c r="F68" s="84">
        <v>342.08125999999999</v>
      </c>
      <c r="G68" s="85">
        <f t="shared" si="2"/>
        <v>19.431207368681953</v>
      </c>
    </row>
    <row r="69" spans="1:7" ht="12.75" customHeight="1" x14ac:dyDescent="0.2">
      <c r="A69" s="56" t="s">
        <v>133</v>
      </c>
      <c r="B69" s="84">
        <v>11.575726</v>
      </c>
      <c r="C69" s="84">
        <v>13.056792</v>
      </c>
      <c r="D69" s="84">
        <v>14.551411</v>
      </c>
      <c r="E69" s="84">
        <v>153.43187599999999</v>
      </c>
      <c r="F69" s="84">
        <v>163.592715</v>
      </c>
      <c r="G69" s="85">
        <f t="shared" si="2"/>
        <v>-6.2110583591695985</v>
      </c>
    </row>
    <row r="70" spans="1:7" ht="12.75" customHeight="1" x14ac:dyDescent="0.2">
      <c r="A70" s="58" t="s">
        <v>134</v>
      </c>
      <c r="B70" s="84">
        <v>3.7076899999999999</v>
      </c>
      <c r="C70" s="84">
        <v>2.5546660000000001</v>
      </c>
      <c r="D70" s="84">
        <v>3.4809580000000002</v>
      </c>
      <c r="E70" s="84">
        <v>41.084634000000001</v>
      </c>
      <c r="F70" s="84">
        <v>42.881917000000001</v>
      </c>
      <c r="G70" s="85">
        <f t="shared" si="2"/>
        <v>-4.1912375325944566</v>
      </c>
    </row>
    <row r="71" spans="1:7" ht="12.75" customHeight="1" x14ac:dyDescent="0.2">
      <c r="A71" s="59" t="s">
        <v>87</v>
      </c>
      <c r="B71" s="84">
        <v>5.2315100000000001</v>
      </c>
      <c r="C71" s="84">
        <v>5.7886179999999996</v>
      </c>
      <c r="D71" s="84">
        <v>6.9089970000000003</v>
      </c>
      <c r="E71" s="84">
        <v>73.225251999999998</v>
      </c>
      <c r="F71" s="84">
        <v>95.980081999999996</v>
      </c>
      <c r="G71" s="85">
        <f t="shared" si="2"/>
        <v>-23.707866805114833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3.25502</v>
      </c>
      <c r="C73" s="84">
        <v>3.341485</v>
      </c>
      <c r="D73" s="84">
        <v>4.8019749999999997</v>
      </c>
      <c r="E73" s="84">
        <v>41.817264999999999</v>
      </c>
      <c r="F73" s="84">
        <v>54.631895</v>
      </c>
      <c r="G73" s="85">
        <f>IF(AND(F73&gt;0,E73&gt;0),(E73/F73%)-100,"x  ")</f>
        <v>-23.456316131812741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3.4105999999999997E-2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1698.524071</v>
      </c>
      <c r="C75" s="87">
        <v>1752.0590769999999</v>
      </c>
      <c r="D75" s="87">
        <v>1834.062754</v>
      </c>
      <c r="E75" s="87">
        <v>20784.540924000001</v>
      </c>
      <c r="F75" s="87">
        <v>20468.965093999999</v>
      </c>
      <c r="G75" s="88">
        <f>IF(AND(F75&gt;0,E75&gt;0),(E75/F75%)-100,"x  ")</f>
        <v>1.5417283118651994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20784.540924000001</v>
      </c>
      <c r="C8" s="94"/>
      <c r="D8" s="93">
        <v>20468.965093999999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2016</v>
      </c>
      <c r="C9" s="20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3397.0537880000002</v>
      </c>
      <c r="C10" s="95">
        <f t="shared" ref="C10:C24" si="0">IF(B$8&gt;0,B10/B$8*100,0)</f>
        <v>16.344136733265096</v>
      </c>
      <c r="D10" s="96">
        <v>2901.4113779999998</v>
      </c>
      <c r="E10" s="95">
        <f t="shared" ref="E10:E24" si="1">IF(D$8&gt;0,D10/D$8*100,0)</f>
        <v>14.174685259737343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2176.4424509999999</v>
      </c>
      <c r="C11" s="97">
        <f t="shared" si="0"/>
        <v>10.471448269934374</v>
      </c>
      <c r="D11" s="96">
        <v>2443.0635649999999</v>
      </c>
      <c r="E11" s="95">
        <f t="shared" si="1"/>
        <v>11.935452299521128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1366.3109979999999</v>
      </c>
      <c r="C12" s="97">
        <f t="shared" si="0"/>
        <v>6.5736886034481259</v>
      </c>
      <c r="D12" s="96">
        <v>1197.773455</v>
      </c>
      <c r="E12" s="95">
        <f t="shared" si="1"/>
        <v>5.8516561511509897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173</v>
      </c>
      <c r="B13" s="92">
        <v>1323.4880680000001</v>
      </c>
      <c r="C13" s="97">
        <f t="shared" si="0"/>
        <v>6.3676560037549956</v>
      </c>
      <c r="D13" s="96">
        <v>963.00370299999997</v>
      </c>
      <c r="E13" s="95">
        <f t="shared" si="1"/>
        <v>4.7047014764917554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63</v>
      </c>
      <c r="B14" s="92">
        <v>1266.044396</v>
      </c>
      <c r="C14" s="97">
        <f t="shared" si="0"/>
        <v>6.0912790935790797</v>
      </c>
      <c r="D14" s="96">
        <v>1320.6132869999999</v>
      </c>
      <c r="E14" s="95">
        <f t="shared" si="1"/>
        <v>6.4517833751502511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1211.533062</v>
      </c>
      <c r="C15" s="97">
        <f t="shared" si="0"/>
        <v>5.8290104478614557</v>
      </c>
      <c r="D15" s="96">
        <v>1126.6417389999999</v>
      </c>
      <c r="E15" s="95">
        <f t="shared" si="1"/>
        <v>5.5041460759061467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974.20805900000005</v>
      </c>
      <c r="C16" s="97">
        <f t="shared" si="0"/>
        <v>4.6871762169886448</v>
      </c>
      <c r="D16" s="96">
        <v>952.52015200000005</v>
      </c>
      <c r="E16" s="95">
        <f t="shared" si="1"/>
        <v>4.6534846663020071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776.75631899999996</v>
      </c>
      <c r="C17" s="97">
        <f t="shared" si="0"/>
        <v>3.7371829468847011</v>
      </c>
      <c r="D17" s="96">
        <v>721.57892900000002</v>
      </c>
      <c r="E17" s="95">
        <f t="shared" si="1"/>
        <v>3.5252340589095739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739.417281</v>
      </c>
      <c r="C18" s="97">
        <f t="shared" si="0"/>
        <v>3.5575348221725291</v>
      </c>
      <c r="D18" s="96">
        <v>725.88449600000001</v>
      </c>
      <c r="E18" s="95">
        <f t="shared" si="1"/>
        <v>3.5462686690143221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708.12068399999998</v>
      </c>
      <c r="C19" s="97">
        <f t="shared" si="0"/>
        <v>3.4069585014616801</v>
      </c>
      <c r="D19" s="96">
        <v>674.15398300000004</v>
      </c>
      <c r="E19" s="95">
        <f t="shared" si="1"/>
        <v>3.2935421009517114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558.02245100000005</v>
      </c>
      <c r="C20" s="97">
        <f t="shared" si="0"/>
        <v>2.6847956519244027</v>
      </c>
      <c r="D20" s="96">
        <v>514.15297299999997</v>
      </c>
      <c r="E20" s="95">
        <f t="shared" si="1"/>
        <v>2.5118659914599784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72</v>
      </c>
      <c r="B21" s="92">
        <v>540.31500200000005</v>
      </c>
      <c r="C21" s="97">
        <f t="shared" si="0"/>
        <v>2.5996003663284957</v>
      </c>
      <c r="D21" s="96">
        <v>956.46099700000002</v>
      </c>
      <c r="E21" s="95">
        <f t="shared" si="1"/>
        <v>4.6727374471920147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490.66141599999997</v>
      </c>
      <c r="C22" s="97">
        <f t="shared" si="0"/>
        <v>2.3607036489000874</v>
      </c>
      <c r="D22" s="96">
        <v>549.34330599999998</v>
      </c>
      <c r="E22" s="95">
        <f t="shared" si="1"/>
        <v>2.6837864224069987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408.55177900000001</v>
      </c>
      <c r="C23" s="97">
        <f t="shared" si="0"/>
        <v>1.9656521666458531</v>
      </c>
      <c r="D23" s="96">
        <v>342.08125999999999</v>
      </c>
      <c r="E23" s="95">
        <f t="shared" si="1"/>
        <v>1.6712191282219397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54</v>
      </c>
      <c r="B24" s="92">
        <v>350.38565899999998</v>
      </c>
      <c r="C24" s="97">
        <f t="shared" si="0"/>
        <v>1.6857993654091641</v>
      </c>
      <c r="D24" s="96">
        <v>344.552547</v>
      </c>
      <c r="E24" s="95">
        <f t="shared" si="1"/>
        <v>1.6832924645564888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4497.2295110000014</v>
      </c>
      <c r="C26" s="97">
        <f>IF(B$8&gt;0,B26/B$8*100,0)</f>
        <v>21.637377161441325</v>
      </c>
      <c r="D26" s="96">
        <f>D8-(SUM(D10:D24))</f>
        <v>4735.7293239999963</v>
      </c>
      <c r="E26" s="95">
        <f>IF(D$8&gt;0,D26/D$8*100,0)</f>
        <v>23.136144413027335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2016</v>
      </c>
      <c r="C33" s="6">
        <v>2015</v>
      </c>
      <c r="D33" s="6">
        <v>2014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1650.878639</v>
      </c>
      <c r="C34" s="98">
        <v>1649.5537300000001</v>
      </c>
      <c r="D34" s="98">
        <v>1704.05313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1708.6447639999999</v>
      </c>
      <c r="C35" s="98">
        <v>1590.267754</v>
      </c>
      <c r="D35" s="98">
        <v>1656.4835559999999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1692.2706029999999</v>
      </c>
      <c r="C36" s="98">
        <v>1866.664209</v>
      </c>
      <c r="D36" s="98">
        <v>1558.398598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2109.648357</v>
      </c>
      <c r="C37" s="98">
        <v>1582.7983959999999</v>
      </c>
      <c r="D37" s="98">
        <v>1654.603881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1684.7416929999999</v>
      </c>
      <c r="C38" s="98">
        <v>1639.9235309999999</v>
      </c>
      <c r="D38" s="98">
        <v>1614.2663990000001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1761.9757629999999</v>
      </c>
      <c r="C39" s="98">
        <v>1786.893456</v>
      </c>
      <c r="D39" s="98">
        <v>1683.9363760000001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1511.7262430000001</v>
      </c>
      <c r="C40" s="98">
        <v>1635.183123</v>
      </c>
      <c r="D40" s="98">
        <v>1634.249245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1541.385444</v>
      </c>
      <c r="C41" s="98">
        <v>1655.4041050000001</v>
      </c>
      <c r="D41" s="98">
        <v>1742.811085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1838.6235160000001</v>
      </c>
      <c r="C42" s="98">
        <v>1662.6062099999999</v>
      </c>
      <c r="D42" s="98">
        <v>1716.6461650000001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>
        <v>1698.524071</v>
      </c>
      <c r="C43" s="98">
        <v>1913.1086989999999</v>
      </c>
      <c r="D43" s="98">
        <v>1858.7692079999999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>
        <v>1752.0590769999999</v>
      </c>
      <c r="C44" s="98">
        <v>1984.9380759999999</v>
      </c>
      <c r="D44" s="98">
        <v>1664.745439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>
        <v>1834.062754</v>
      </c>
      <c r="C45" s="98">
        <v>1501.6238049999999</v>
      </c>
      <c r="D45" s="98">
        <v>1474.0005000000001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2019-08-08T15:11:11Z</cp:lastPrinted>
  <dcterms:created xsi:type="dcterms:W3CDTF">2012-03-28T07:56:08Z</dcterms:created>
  <dcterms:modified xsi:type="dcterms:W3CDTF">2019-08-20T10:04:09Z</dcterms:modified>
  <cp:category>LIS-Bericht</cp:category>
</cp:coreProperties>
</file>