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<sst xmlns="http://schemas.openxmlformats.org/spreadsheetml/2006/main" count="221" uniqueCount="180">
  <si>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</si>
  <si>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</si>
  <si>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</si>
  <si>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</si>
  <si>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</si>
  <si>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</si>
  <si>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</si>
  <si>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</si>
  <si>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</si>
  <si>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</si>
  <si>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</si>
  <si>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</si>
  <si>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</si>
  <si>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</si>
  <si>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</si>
  <si>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</si>
  <si>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</si>
  <si>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</si>
  <si>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</si>
  <si>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</si>
  <si>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</si>
  <si>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</si>
  <si>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</si>
  <si>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</si>
  <si>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</si>
  <si>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</si>
  <si>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</si>
  <si>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</si>
  <si>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</si>
  <si>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</si>
  <si>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</si>
  <si>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</si>
  <si>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</si>
  <si>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</si>
  <si>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</si>
  <si>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</si>
  <si>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</si>
  <si>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</si>
  <si>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</si>
  <si>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</si>
  <si>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</si>
  <si>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</si>
  <si>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</si>
  <si>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</si>
  <si>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</si>
  <si>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</si>
  <si>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</si>
  <si>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</si>
  <si>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</si>
  <si>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</si>
  <si>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</si>
  <si>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</si>
  <si>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</si>
  <si>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</si>
  <si>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</si>
  <si>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</si>
  <si>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</si>
  <si>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</si>
  <si>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</si>
  <si>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</si>
  <si>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</si>
  <si>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</si>
  <si>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</si>
  <si>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</si>
  <si>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</si>
  <si>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</si>
  <si>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</si>
  <si>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</si>
  <si>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</si>
  <si>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</si>
  <si>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</si>
  <si>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</si>
  <si>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</si>
  <si>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</si>
  <si>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</si>
  <si>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</si>
  <si>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</si>
  <si>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</si>
  <si>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</si>
  <si>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</si>
  <si>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</si>
  <si>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</si>
  <si>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</si>
  <si>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</si>
  <si>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</si>
  <si>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</si>
  <si>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</si>
  <si>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</si>
  <si>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</si>
  <si>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</si>
  <si>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</si>
  <si>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</si>
  <si>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</si>
  <si>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</si>
  <si>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</si>
  <si>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</si>
  <si>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</si>
  <si>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</si>
  <si>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</si>
  <si>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</si>
  <si>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</si>
  <si>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</si>
  <si>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</si>
  <si>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</si>
  <si>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</si>
  <si>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</si>
  <si>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</si>
  <si>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</si>
  <si>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</si>
  <si>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</si>
  <si>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</si>
  <si>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</si>
  <si>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</si>
  <si>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</si>
  <si>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</si>
  <si>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</si>
  <si>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</si>
  <si>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</si>
  <si>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</si>
  <si>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</si>
  <si>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</si>
  <si>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</si>
  <si>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</si>
  <si>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</si>
  <si>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</si>
  <si>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</si>
  <si>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</si>
  <si>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</si>
  <si>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</si>
  <si>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</si>
  <si>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</si>
  <si>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</si>
  <si>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</si>
  <si>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</si>
  <si>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</si>
  <si>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</si>
  <si>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</si>
  <si>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</si>
  <si>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</si>
  <si>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</si>
  <si>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</si>
  <si>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</si>
  <si>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</si>
  <si>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</si>
  <si>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</si>
  <si>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</si>
  <si>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</si>
  <si>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</si>
  <si>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</si>
  <si>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</si>
  <si>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</si>
  <si>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</si>
  <si>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</si>
  <si>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</si>
  <si>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</si>
  <si>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</si>
  <si>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</si>
  <si>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</si>
  <si>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</si>
  <si>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</si>
  <si>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1/17 SH</t>
  </si>
  <si>
    <t>1. Quartal 2017</t>
  </si>
  <si>
    <t xml:space="preserve">© Statistisches Amt für Hamburg und Schleswig-Holstein, Hamburg 2019 
Auszugsweise Vervielfältigung und Verbreitung mit Quellenangabe gestattet.        </t>
  </si>
  <si>
    <t>Januar - März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</si>
  <si>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</si>
  <si>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</si>
  <si>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</si>
  <si>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</si>
  <si>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</si>
  <si>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2015 bis 2017 im Monatsvergleich</t>
  </si>
  <si>
    <t>Januar - März 2017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</si>
  <si>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</si>
  <si>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</si>
  <si>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</si>
  <si>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</si>
  <si>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</si>
  <si>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2015 bis 2017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</si>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</sst>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719.60570199999995</c:v>
                </c:pt>
                <c:pt idx="1">
                  <c:v>513.335556</c:v>
                </c:pt>
                <c:pt idx="2">
                  <c:v>354.89813299999997</c:v>
                </c:pt>
                <c:pt idx="3">
                  <c:v>342.21414600000003</c:v>
                </c:pt>
                <c:pt idx="4">
                  <c:v>325.49548800000002</c:v>
                </c:pt>
                <c:pt idx="5">
                  <c:v>307.39258999999998</c:v>
                </c:pt>
                <c:pt idx="6">
                  <c:v>273.29438800000003</c:v>
                </c:pt>
                <c:pt idx="7">
                  <c:v>206.981055</c:v>
                </c:pt>
                <c:pt idx="8">
                  <c:v>189.34152599999999</c:v>
                </c:pt>
                <c:pt idx="9">
                  <c:v>183.61926700000001</c:v>
                </c:pt>
                <c:pt idx="10">
                  <c:v>136.75438299999999</c:v>
                </c:pt>
                <c:pt idx="11">
                  <c:v>124.518573</c:v>
                </c:pt>
                <c:pt idx="12">
                  <c:v>118.425073</c:v>
                </c:pt>
                <c:pt idx="13">
                  <c:v>107.023619</c:v>
                </c:pt>
                <c:pt idx="14">
                  <c:v>94.883353999999997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820.13388199999997</c:v>
                </c:pt>
                <c:pt idx="1">
                  <c:v>488.94845099999998</c:v>
                </c:pt>
                <c:pt idx="2">
                  <c:v>332.67420800000002</c:v>
                </c:pt>
                <c:pt idx="3">
                  <c:v>305.59832699999998</c:v>
                </c:pt>
                <c:pt idx="4">
                  <c:v>317.51217300000002</c:v>
                </c:pt>
                <c:pt idx="5">
                  <c:v>303.44401900000003</c:v>
                </c:pt>
                <c:pt idx="6">
                  <c:v>241.00823600000001</c:v>
                </c:pt>
                <c:pt idx="7">
                  <c:v>194.31895900000001</c:v>
                </c:pt>
                <c:pt idx="8">
                  <c:v>180.58543</c:v>
                </c:pt>
                <c:pt idx="9">
                  <c:v>176.66629900000001</c:v>
                </c:pt>
                <c:pt idx="10">
                  <c:v>131.91729100000001</c:v>
                </c:pt>
                <c:pt idx="11">
                  <c:v>115.426968</c:v>
                </c:pt>
                <c:pt idx="12">
                  <c:v>99.122192999999996</c:v>
                </c:pt>
                <c:pt idx="13">
                  <c:v>123.114305</c:v>
                </c:pt>
                <c:pt idx="14">
                  <c:v>76.016602000000006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714240"/>
        <c:axId val="40715776"/>
      </c:barChart>
      <c:catAx>
        <c:axId val="407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15776"/>
        <c:crosses val="autoZero"/>
        <c:auto val="1"/>
        <c:lblAlgn val="ctr"/>
        <c:lblOffset val="100"/>
        <c:noMultiLvlLbl val="0"/>
      </c:catAx>
      <c:valAx>
        <c:axId val="407157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1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82144"/>
        <c:axId val="69384448"/>
      </c:lineChart>
      <c:catAx>
        <c:axId val="693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84448"/>
        <c:crosses val="autoZero"/>
        <c:auto val="1"/>
        <c:lblAlgn val="ctr"/>
        <c:lblOffset val="100"/>
        <c:noMultiLvlLbl val="0"/>
      </c:catAx>
      <c:valAx>
        <c:axId val="693844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38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179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91</v>
      </c>
      <c r="C4" s="83" t="s">
        <v>92</v>
      </c>
      <c r="D4" s="83" t="s">
        <v>93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264.00935500000003</v>
      </c>
      <c r="C8" s="84">
        <v>249.46744000000001</v>
      </c>
      <c r="D8" s="84">
        <v>288.499484</v>
      </c>
      <c r="E8" s="84">
        <v>801.97627899999998</v>
      </c>
      <c r="F8" s="84">
        <v>763.71706300000005</v>
      </c>
      <c r="G8" s="85">
        <f>IF(AND(F8&gt;0,E8&gt;0),(E8/F8%)-100,"x  ")</f>
        <v>5.0096060247379768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9.6482220000000005</v>
      </c>
      <c r="C10" s="84">
        <v>8.3817459999999997</v>
      </c>
      <c r="D10" s="84">
        <v>10.719635</v>
      </c>
      <c r="E10" s="84">
        <v>28.749603</v>
      </c>
      <c r="F10" s="84">
        <v>24.566127000000002</v>
      </c>
      <c r="G10" s="85">
        <f>IF(AND(F10&gt;0,E10&gt;0),(E10/F10%)-100,"x  ")</f>
        <v>17.02944872018287</v>
      </c>
    </row>
    <row r="11" spans="1:7" s="9" customFormat="1" ht="12" x14ac:dyDescent="0.2">
      <c r="A11" s="37" t="s">
        <v>25</v>
      </c>
      <c r="B11" s="84">
        <v>91.358228999999994</v>
      </c>
      <c r="C11" s="84">
        <v>82.654881000000003</v>
      </c>
      <c r="D11" s="84">
        <v>91.846368999999996</v>
      </c>
      <c r="E11" s="84">
        <v>265.85947900000002</v>
      </c>
      <c r="F11" s="84">
        <v>266.68472300000002</v>
      </c>
      <c r="G11" s="85">
        <f>IF(AND(F11&gt;0,E11&gt;0),(E11/F11%)-100,"x  ")</f>
        <v>-0.30944554705520488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4.5029909999999997</v>
      </c>
      <c r="C13" s="84">
        <v>4.7100499999999998</v>
      </c>
      <c r="D13" s="84">
        <v>4.9204759999999998</v>
      </c>
      <c r="E13" s="84">
        <v>14.133516999999999</v>
      </c>
      <c r="F13" s="84">
        <v>14.217760999999999</v>
      </c>
      <c r="G13" s="85">
        <f>IF(AND(F13&gt;0,E13&gt;0),(E13/F13%)-100,"x  ")</f>
        <v>-0.59252648852374534</v>
      </c>
    </row>
    <row r="14" spans="1:7" s="9" customFormat="1" ht="12" x14ac:dyDescent="0.2">
      <c r="A14" s="38" t="s">
        <v>110</v>
      </c>
      <c r="B14" s="84">
        <v>38.969180999999999</v>
      </c>
      <c r="C14" s="84">
        <v>34.129890000000003</v>
      </c>
      <c r="D14" s="84">
        <v>37.365771000000002</v>
      </c>
      <c r="E14" s="84">
        <v>110.464842</v>
      </c>
      <c r="F14" s="84">
        <v>123.55718899999999</v>
      </c>
      <c r="G14" s="85">
        <f>IF(AND(F14&gt;0,E14&gt;0),(E14/F14%)-100,"x  ")</f>
        <v>-10.596183925809441</v>
      </c>
    </row>
    <row r="15" spans="1:7" s="9" customFormat="1" ht="12" x14ac:dyDescent="0.2">
      <c r="A15" s="38" t="s">
        <v>135</v>
      </c>
      <c r="B15" s="84">
        <v>40.291550999999998</v>
      </c>
      <c r="C15" s="84">
        <v>35.064225</v>
      </c>
      <c r="D15" s="84">
        <v>40.638928</v>
      </c>
      <c r="E15" s="84">
        <v>115.994704</v>
      </c>
      <c r="F15" s="84">
        <v>107.737011</v>
      </c>
      <c r="G15" s="85">
        <f>IF(AND(F15&gt;0,E15&gt;0),(E15/F15%)-100,"x  ")</f>
        <v>7.664676162215045</v>
      </c>
    </row>
    <row r="16" spans="1:7" s="9" customFormat="1" ht="12" x14ac:dyDescent="0.2">
      <c r="A16" s="37" t="s">
        <v>26</v>
      </c>
      <c r="B16" s="84">
        <v>127.764724</v>
      </c>
      <c r="C16" s="84">
        <v>119.428101</v>
      </c>
      <c r="D16" s="84">
        <v>140.37118000000001</v>
      </c>
      <c r="E16" s="84">
        <v>387.56400500000001</v>
      </c>
      <c r="F16" s="84">
        <v>335.878197</v>
      </c>
      <c r="G16" s="85">
        <f>IF(AND(F16&gt;0,E16&gt;0),(E16/F16%)-100,"x  ")</f>
        <v>15.388259333784632</v>
      </c>
    </row>
    <row r="17" spans="1:7" s="9" customFormat="1" ht="12" x14ac:dyDescent="0.2">
      <c r="A17" s="40" t="s">
        <v>27</v>
      </c>
      <c r="B17" s="84">
        <v>35.23818</v>
      </c>
      <c r="C17" s="84">
        <v>39.002712000000002</v>
      </c>
      <c r="D17" s="84">
        <v>45.5623</v>
      </c>
      <c r="E17" s="84">
        <v>119.803192</v>
      </c>
      <c r="F17" s="84">
        <v>136.58801600000001</v>
      </c>
      <c r="G17" s="85">
        <f>IF(AND(F17&gt;0,E17&gt;0),(E17/F17%)-100,"x  ")</f>
        <v>-12.288650565068622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1323.435782</v>
      </c>
      <c r="C19" s="84">
        <v>1244.401492</v>
      </c>
      <c r="D19" s="84">
        <v>1455.2593059999999</v>
      </c>
      <c r="E19" s="84">
        <v>4023.0965799999999</v>
      </c>
      <c r="F19" s="84">
        <v>3991.407479</v>
      </c>
      <c r="G19" s="85">
        <f>IF(AND(F19&gt;0,E19&gt;0),(E19/F19%)-100,"x  ")</f>
        <v>0.79393299648621962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100.354</v>
      </c>
      <c r="C21" s="84">
        <v>70.622941999999995</v>
      </c>
      <c r="D21" s="84">
        <v>106.54128</v>
      </c>
      <c r="E21" s="84">
        <v>277.51822199999998</v>
      </c>
      <c r="F21" s="84">
        <v>263.04656999999997</v>
      </c>
      <c r="G21" s="85">
        <f>IF(AND(F21&gt;0,E21&gt;0),(E21/F21%)-100,"x  ")</f>
        <v>5.5015551048622342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81.304841999999994</v>
      </c>
      <c r="C23" s="84">
        <v>43.980586000000002</v>
      </c>
      <c r="D23" s="84">
        <v>77.731727000000006</v>
      </c>
      <c r="E23" s="84">
        <v>203.017155</v>
      </c>
      <c r="F23" s="84">
        <v>192.93804600000001</v>
      </c>
      <c r="G23" s="85">
        <f>IF(AND(F23&gt;0,E23&gt;0),(E23/F23%)-100,"x  ")</f>
        <v>5.2240132047361953</v>
      </c>
    </row>
    <row r="24" spans="1:7" s="9" customFormat="1" ht="12" x14ac:dyDescent="0.2">
      <c r="A24" s="40" t="s">
        <v>30</v>
      </c>
      <c r="B24" s="84">
        <v>112.679134</v>
      </c>
      <c r="C24" s="84">
        <v>113.68091</v>
      </c>
      <c r="D24" s="84">
        <v>141.129401</v>
      </c>
      <c r="E24" s="84">
        <v>367.48944499999999</v>
      </c>
      <c r="F24" s="84">
        <v>327.11829399999999</v>
      </c>
      <c r="G24" s="85">
        <f>IF(AND(F24&gt;0,E24&gt;0),(E24/F24%)-100,"x  ")</f>
        <v>12.341453150278411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18.819552999999999</v>
      </c>
      <c r="C26" s="84">
        <v>18.824657999999999</v>
      </c>
      <c r="D26" s="84">
        <v>24.557545000000001</v>
      </c>
      <c r="E26" s="84">
        <v>62.201756000000003</v>
      </c>
      <c r="F26" s="84">
        <v>27.675556</v>
      </c>
      <c r="G26" s="85">
        <f>IF(AND(F26&gt;0,E26&gt;0),(E26/F26%)-100,"x  ")</f>
        <v>124.75341055478705</v>
      </c>
    </row>
    <row r="27" spans="1:7" s="9" customFormat="1" ht="12" x14ac:dyDescent="0.2">
      <c r="A27" s="39" t="s">
        <v>111</v>
      </c>
      <c r="B27" s="84">
        <v>12.278442999999999</v>
      </c>
      <c r="C27" s="84">
        <v>18.235741000000001</v>
      </c>
      <c r="D27" s="84">
        <v>14.044598000000001</v>
      </c>
      <c r="E27" s="84">
        <v>44.558782000000001</v>
      </c>
      <c r="F27" s="84">
        <v>62.363902000000003</v>
      </c>
      <c r="G27" s="85">
        <f>IF(AND(F27&gt;0,E27&gt;0),(E27/F27%)-100,"x  ")</f>
        <v>-28.550362355453643</v>
      </c>
    </row>
    <row r="28" spans="1:7" s="9" customFormat="1" ht="12" x14ac:dyDescent="0.2">
      <c r="A28" s="42" t="s">
        <v>33</v>
      </c>
      <c r="B28" s="84">
        <v>1110.402648</v>
      </c>
      <c r="C28" s="84">
        <v>1060.09764</v>
      </c>
      <c r="D28" s="84">
        <v>1207.5886250000001</v>
      </c>
      <c r="E28" s="84">
        <v>3378.088913</v>
      </c>
      <c r="F28" s="84">
        <v>3401.2426150000001</v>
      </c>
      <c r="G28" s="85">
        <f>IF(AND(F28&gt;0,E28&gt;0),(E28/F28%)-100,"x  ")</f>
        <v>-0.6807424409505245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195.78457</v>
      </c>
      <c r="C30" s="84">
        <v>163.565641</v>
      </c>
      <c r="D30" s="84">
        <v>190.44716399999999</v>
      </c>
      <c r="E30" s="84">
        <v>549.79737499999999</v>
      </c>
      <c r="F30" s="84">
        <v>541.23192400000005</v>
      </c>
      <c r="G30" s="85">
        <f>IF(AND(F30&gt;0,E30&gt;0),(E30/F30%)-100,"x  ")</f>
        <v>1.5825842157825036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62.729630999999998</v>
      </c>
      <c r="C32" s="84">
        <v>53.255077</v>
      </c>
      <c r="D32" s="84">
        <v>61.310077999999997</v>
      </c>
      <c r="E32" s="84">
        <v>177.29478599999999</v>
      </c>
      <c r="F32" s="84">
        <v>154.89984200000001</v>
      </c>
      <c r="G32" s="85">
        <f>IF(AND(F32&gt;0,E32&gt;0),(E32/F32%)-100,"x  ")</f>
        <v>14.4576932492933</v>
      </c>
    </row>
    <row r="33" spans="1:7" s="9" customFormat="1" ht="12" x14ac:dyDescent="0.2">
      <c r="A33" s="45" t="s">
        <v>35</v>
      </c>
      <c r="B33" s="84">
        <v>29.319362000000002</v>
      </c>
      <c r="C33" s="84">
        <v>27.985543</v>
      </c>
      <c r="D33" s="84">
        <v>31.217825999999999</v>
      </c>
      <c r="E33" s="84">
        <v>88.522730999999993</v>
      </c>
      <c r="F33" s="84">
        <v>81.446459000000004</v>
      </c>
      <c r="G33" s="85">
        <f>IF(AND(F33&gt;0,E33&gt;0),(E33/F33%)-100,"x  ")</f>
        <v>8.6882500318399281</v>
      </c>
    </row>
    <row r="34" spans="1:7" s="9" customFormat="1" ht="12" x14ac:dyDescent="0.2">
      <c r="A34" s="43" t="s">
        <v>36</v>
      </c>
      <c r="B34" s="84">
        <v>914.61807799999997</v>
      </c>
      <c r="C34" s="84">
        <v>896.53199900000004</v>
      </c>
      <c r="D34" s="84">
        <v>1017.141461</v>
      </c>
      <c r="E34" s="84">
        <v>2828.2915379999999</v>
      </c>
      <c r="F34" s="84">
        <v>2860.010691</v>
      </c>
      <c r="G34" s="85">
        <f>IF(AND(F34&gt;0,E34&gt;0),(E34/F34%)-100,"x  ")</f>
        <v>-1.1090571479265918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52.198041000000003</v>
      </c>
      <c r="C36" s="84">
        <v>47.012906000000001</v>
      </c>
      <c r="D36" s="84">
        <v>47.405423999999996</v>
      </c>
      <c r="E36" s="84">
        <v>146.61637099999999</v>
      </c>
      <c r="F36" s="84">
        <v>142.174747</v>
      </c>
      <c r="G36" s="85">
        <f t="shared" ref="G36:G47" si="0">IF(AND(F36&gt;0,E36&gt;0),(E36/F36%)-100,"x  ")</f>
        <v>3.1240597178625507</v>
      </c>
    </row>
    <row r="37" spans="1:7" s="9" customFormat="1" ht="12" x14ac:dyDescent="0.2">
      <c r="A37" s="45" t="s">
        <v>37</v>
      </c>
      <c r="B37" s="84">
        <v>12.018566</v>
      </c>
      <c r="C37" s="84">
        <v>11.420901000000001</v>
      </c>
      <c r="D37" s="84">
        <v>15.278775</v>
      </c>
      <c r="E37" s="84">
        <v>38.718241999999996</v>
      </c>
      <c r="F37" s="84">
        <v>42.274324999999997</v>
      </c>
      <c r="G37" s="85">
        <f t="shared" si="0"/>
        <v>-8.4119214203893193</v>
      </c>
    </row>
    <row r="38" spans="1:7" s="9" customFormat="1" ht="12" x14ac:dyDescent="0.2">
      <c r="A38" s="45" t="s">
        <v>38</v>
      </c>
      <c r="B38" s="84">
        <v>47.415435000000002</v>
      </c>
      <c r="C38" s="84">
        <v>46.49971</v>
      </c>
      <c r="D38" s="84">
        <v>55.847341</v>
      </c>
      <c r="E38" s="84">
        <v>149.762486</v>
      </c>
      <c r="F38" s="84">
        <v>164.34334899999999</v>
      </c>
      <c r="G38" s="85">
        <f t="shared" si="0"/>
        <v>-8.8721953694639524</v>
      </c>
    </row>
    <row r="39" spans="1:7" s="9" customFormat="1" ht="12" x14ac:dyDescent="0.2">
      <c r="A39" s="45" t="s">
        <v>39</v>
      </c>
      <c r="B39" s="84">
        <v>45.943890000000003</v>
      </c>
      <c r="C39" s="84">
        <v>42.031891000000002</v>
      </c>
      <c r="D39" s="84">
        <v>52.282532000000003</v>
      </c>
      <c r="E39" s="84">
        <v>140.25831299999999</v>
      </c>
      <c r="F39" s="84">
        <v>131.10296299999999</v>
      </c>
      <c r="G39" s="85">
        <f t="shared" si="0"/>
        <v>6.9833280579631065</v>
      </c>
    </row>
    <row r="40" spans="1:7" s="9" customFormat="1" ht="12" x14ac:dyDescent="0.2">
      <c r="A40" s="45" t="s">
        <v>40</v>
      </c>
      <c r="B40" s="84">
        <v>121.498808</v>
      </c>
      <c r="C40" s="84">
        <v>111.193951</v>
      </c>
      <c r="D40" s="84">
        <v>137.62493799999999</v>
      </c>
      <c r="E40" s="84">
        <v>370.31769700000001</v>
      </c>
      <c r="F40" s="84">
        <v>386.64804500000002</v>
      </c>
      <c r="G40" s="85">
        <f t="shared" si="0"/>
        <v>-4.2235692669802631</v>
      </c>
    </row>
    <row r="41" spans="1:7" s="9" customFormat="1" ht="12" x14ac:dyDescent="0.2">
      <c r="A41" s="45" t="s">
        <v>115</v>
      </c>
      <c r="B41" s="84">
        <v>164.040516</v>
      </c>
      <c r="C41" s="84">
        <v>167.07987900000001</v>
      </c>
      <c r="D41" s="84">
        <v>203.56310500000001</v>
      </c>
      <c r="E41" s="84">
        <v>534.68349999999998</v>
      </c>
      <c r="F41" s="84">
        <v>580.35095000000001</v>
      </c>
      <c r="G41" s="85">
        <f t="shared" si="0"/>
        <v>-7.8689368906865838</v>
      </c>
    </row>
    <row r="42" spans="1:7" s="9" customFormat="1" ht="12" x14ac:dyDescent="0.2">
      <c r="A42" s="45" t="s">
        <v>116</v>
      </c>
      <c r="B42" s="84">
        <v>17.459662999999999</v>
      </c>
      <c r="C42" s="84">
        <v>17.528649999999999</v>
      </c>
      <c r="D42" s="84">
        <v>12.497138</v>
      </c>
      <c r="E42" s="84">
        <v>47.485450999999998</v>
      </c>
      <c r="F42" s="84">
        <v>56.363875999999998</v>
      </c>
      <c r="G42" s="85">
        <f t="shared" si="0"/>
        <v>-15.751977383528427</v>
      </c>
    </row>
    <row r="43" spans="1:7" s="9" customFormat="1" ht="12" x14ac:dyDescent="0.2">
      <c r="A43" s="45" t="s">
        <v>117</v>
      </c>
      <c r="B43" s="84">
        <v>53.496969</v>
      </c>
      <c r="C43" s="84">
        <v>55.010854000000002</v>
      </c>
      <c r="D43" s="84">
        <v>65.127191999999994</v>
      </c>
      <c r="E43" s="84">
        <v>173.63501500000001</v>
      </c>
      <c r="F43" s="84">
        <v>183.852598</v>
      </c>
      <c r="G43" s="85">
        <f t="shared" si="0"/>
        <v>-5.557486329347384</v>
      </c>
    </row>
    <row r="44" spans="1:7" s="9" customFormat="1" ht="12" x14ac:dyDescent="0.2">
      <c r="A44" s="45" t="s">
        <v>114</v>
      </c>
      <c r="B44" s="84">
        <v>32.641584000000002</v>
      </c>
      <c r="C44" s="84">
        <v>27.003437000000002</v>
      </c>
      <c r="D44" s="84">
        <v>27.750516999999999</v>
      </c>
      <c r="E44" s="84">
        <v>87.395538000000002</v>
      </c>
      <c r="F44" s="84">
        <v>74.079696999999996</v>
      </c>
      <c r="G44" s="85">
        <f t="shared" si="0"/>
        <v>17.975020875152879</v>
      </c>
    </row>
    <row r="45" spans="1:7" s="9" customFormat="1" ht="12" x14ac:dyDescent="0.2">
      <c r="A45" s="45" t="s">
        <v>41</v>
      </c>
      <c r="B45" s="84">
        <v>41.942413000000002</v>
      </c>
      <c r="C45" s="84">
        <v>47.225141999999998</v>
      </c>
      <c r="D45" s="84">
        <v>48.639192000000001</v>
      </c>
      <c r="E45" s="84">
        <v>137.806747</v>
      </c>
      <c r="F45" s="84">
        <v>119.02096</v>
      </c>
      <c r="G45" s="85">
        <f t="shared" si="0"/>
        <v>15.783595595263222</v>
      </c>
    </row>
    <row r="46" spans="1:7" s="9" customFormat="1" ht="12" x14ac:dyDescent="0.2">
      <c r="A46" s="45" t="s">
        <v>131</v>
      </c>
      <c r="B46" s="84">
        <v>9.8755790000000001</v>
      </c>
      <c r="C46" s="84">
        <v>8.229533</v>
      </c>
      <c r="D46" s="84">
        <v>8.5218109999999996</v>
      </c>
      <c r="E46" s="84">
        <v>26.626923000000001</v>
      </c>
      <c r="F46" s="84">
        <v>22.037969</v>
      </c>
      <c r="G46" s="85">
        <f t="shared" si="0"/>
        <v>20.822944255888544</v>
      </c>
    </row>
    <row r="47" spans="1:7" s="9" customFormat="1" ht="24" x14ac:dyDescent="0.2">
      <c r="A47" s="68" t="s">
        <v>132</v>
      </c>
      <c r="B47" s="84">
        <v>16.102236999999999</v>
      </c>
      <c r="C47" s="84">
        <v>11.405386999999999</v>
      </c>
      <c r="D47" s="84">
        <v>15.645530000000001</v>
      </c>
      <c r="E47" s="84">
        <v>43.153154000000001</v>
      </c>
      <c r="F47" s="84">
        <v>72.079862000000006</v>
      </c>
      <c r="G47" s="85">
        <f t="shared" si="0"/>
        <v>-40.131469730061362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99.602649</v>
      </c>
      <c r="C49" s="84">
        <v>88.809374000000005</v>
      </c>
      <c r="D49" s="84">
        <v>114.56726500000001</v>
      </c>
      <c r="E49" s="84">
        <v>302.979288</v>
      </c>
      <c r="F49" s="84">
        <v>296.669464</v>
      </c>
      <c r="G49" s="85">
        <f>IF(AND(F49&gt;0,E49&gt;0),(E49/F49%)-100,"x  ")</f>
        <v>2.1268869114213942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1687.0477860000001</v>
      </c>
      <c r="C51" s="87">
        <v>1582.678306</v>
      </c>
      <c r="D51" s="87">
        <v>1858.326055</v>
      </c>
      <c r="E51" s="87">
        <v>5128.0521470000003</v>
      </c>
      <c r="F51" s="87">
        <v>5051.7940060000001</v>
      </c>
      <c r="G51" s="88">
        <f>IF(AND(F51&gt;0,E51&gt;0),(E51/F51%)-100,"x  ")</f>
        <v>1.5095259408722654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177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91</v>
      </c>
      <c r="C4" s="89" t="s">
        <v>92</v>
      </c>
      <c r="D4" s="89" t="s">
        <v>93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1073.7132979999999</v>
      </c>
      <c r="C8" s="84">
        <v>1043.35268</v>
      </c>
      <c r="D8" s="84">
        <v>1248.1353200000001</v>
      </c>
      <c r="E8" s="84">
        <v>3365.201298</v>
      </c>
      <c r="F8" s="84">
        <v>3239.698977</v>
      </c>
      <c r="G8" s="85">
        <f>IF(AND(F8&gt;0,E8&gt;0),(E8/F8%)-100,"x  ")</f>
        <v>3.8738883424353503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973.35606499999994</v>
      </c>
      <c r="C10" s="84">
        <v>914.46027200000003</v>
      </c>
      <c r="D10" s="84">
        <v>1115.5885169999999</v>
      </c>
      <c r="E10" s="84">
        <v>3003.4048539999999</v>
      </c>
      <c r="F10" s="84">
        <v>2851.9208619999999</v>
      </c>
      <c r="G10" s="85">
        <f>IF(AND(F10&gt;0,E10&gt;0),(E10/F10%)-100,"x  ")</f>
        <v>5.3116478096719248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429.19988999999987</v>
      </c>
      <c r="C12" s="99">
        <f>SUM(C14:C31)</f>
        <v>437.94737300000003</v>
      </c>
      <c r="D12" s="99">
        <f>SUM(D14:D31)</f>
        <v>503.4805439999999</v>
      </c>
      <c r="E12" s="99">
        <f>SUM(E14:E31)</f>
        <v>1370.6278070000005</v>
      </c>
      <c r="F12" s="99">
        <f>SUM(F14:F31)</f>
        <v>1323.773985</v>
      </c>
      <c r="G12" s="100">
        <f>IF(AND(F12&gt;0,E12&gt;0),(E12/F12%)-100,"x  ")</f>
        <v>3.5394125077930454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56.856577999999999</v>
      </c>
      <c r="C14" s="84">
        <v>70.378022000000001</v>
      </c>
      <c r="D14" s="84">
        <v>79.746454999999997</v>
      </c>
      <c r="E14" s="84">
        <v>206.981055</v>
      </c>
      <c r="F14" s="84">
        <v>194.31895900000001</v>
      </c>
      <c r="G14" s="85">
        <f t="shared" ref="G14:G32" si="0">IF(AND(F14&gt;0,E14&gt;0),(E14/F14%)-100,"x  ")</f>
        <v>6.5161403010603749</v>
      </c>
    </row>
    <row r="15" spans="1:7" ht="12.75" customHeight="1" x14ac:dyDescent="0.2">
      <c r="A15" s="53" t="s">
        <v>45</v>
      </c>
      <c r="B15" s="84">
        <v>54.027030000000003</v>
      </c>
      <c r="C15" s="84">
        <v>62.335287000000001</v>
      </c>
      <c r="D15" s="84">
        <v>67.256950000000003</v>
      </c>
      <c r="E15" s="84">
        <v>183.61926700000001</v>
      </c>
      <c r="F15" s="84">
        <v>176.66629900000001</v>
      </c>
      <c r="G15" s="85">
        <f t="shared" si="0"/>
        <v>3.9356504547593403</v>
      </c>
    </row>
    <row r="16" spans="1:7" ht="12.75" customHeight="1" x14ac:dyDescent="0.2">
      <c r="A16" s="53" t="s">
        <v>46</v>
      </c>
      <c r="B16" s="84">
        <v>2.3873519999999999</v>
      </c>
      <c r="C16" s="84">
        <v>2.4858340000000001</v>
      </c>
      <c r="D16" s="84">
        <v>1.9493020000000001</v>
      </c>
      <c r="E16" s="84">
        <v>6.8224879999999999</v>
      </c>
      <c r="F16" s="84">
        <v>7.2942910000000003</v>
      </c>
      <c r="G16" s="85">
        <f t="shared" si="0"/>
        <v>-6.4681132134706445</v>
      </c>
    </row>
    <row r="17" spans="1:7" ht="12.75" customHeight="1" x14ac:dyDescent="0.2">
      <c r="A17" s="53" t="s">
        <v>47</v>
      </c>
      <c r="B17" s="84">
        <v>101.00202899999999</v>
      </c>
      <c r="C17" s="84">
        <v>94.632875999999996</v>
      </c>
      <c r="D17" s="84">
        <v>111.757685</v>
      </c>
      <c r="E17" s="84">
        <v>307.39258999999998</v>
      </c>
      <c r="F17" s="84">
        <v>303.44401900000003</v>
      </c>
      <c r="G17" s="85">
        <f t="shared" si="0"/>
        <v>1.3012518793458128</v>
      </c>
    </row>
    <row r="18" spans="1:7" ht="12.75" customHeight="1" x14ac:dyDescent="0.2">
      <c r="A18" s="53" t="s">
        <v>48</v>
      </c>
      <c r="B18" s="84">
        <v>62.359608000000001</v>
      </c>
      <c r="C18" s="84">
        <v>61.288021000000001</v>
      </c>
      <c r="D18" s="84">
        <v>65.693897000000007</v>
      </c>
      <c r="E18" s="84">
        <v>189.34152599999999</v>
      </c>
      <c r="F18" s="84">
        <v>180.58543</v>
      </c>
      <c r="G18" s="85">
        <f t="shared" si="0"/>
        <v>4.8487278292606391</v>
      </c>
    </row>
    <row r="19" spans="1:7" ht="12.75" customHeight="1" x14ac:dyDescent="0.2">
      <c r="A19" s="53" t="s">
        <v>49</v>
      </c>
      <c r="B19" s="84">
        <v>12.098877999999999</v>
      </c>
      <c r="C19" s="84">
        <v>9.2540209999999998</v>
      </c>
      <c r="D19" s="84">
        <v>10.144036</v>
      </c>
      <c r="E19" s="84">
        <v>31.496935000000001</v>
      </c>
      <c r="F19" s="84">
        <v>29.764824999999998</v>
      </c>
      <c r="G19" s="85">
        <f t="shared" si="0"/>
        <v>5.8193186084581328</v>
      </c>
    </row>
    <row r="20" spans="1:7" ht="12.75" customHeight="1" x14ac:dyDescent="0.2">
      <c r="A20" s="53" t="s">
        <v>50</v>
      </c>
      <c r="B20" s="84">
        <v>7.2505439999999997</v>
      </c>
      <c r="C20" s="84">
        <v>6.2831570000000001</v>
      </c>
      <c r="D20" s="84">
        <v>17.384461000000002</v>
      </c>
      <c r="E20" s="84">
        <v>30.918161999999999</v>
      </c>
      <c r="F20" s="84">
        <v>22.889123999999999</v>
      </c>
      <c r="G20" s="85">
        <f t="shared" si="0"/>
        <v>35.077961043856448</v>
      </c>
    </row>
    <row r="21" spans="1:7" ht="12.75" customHeight="1" x14ac:dyDescent="0.2">
      <c r="A21" s="53" t="s">
        <v>51</v>
      </c>
      <c r="B21" s="84">
        <v>2.5591219999999999</v>
      </c>
      <c r="C21" s="84">
        <v>3.3824230000000002</v>
      </c>
      <c r="D21" s="84">
        <v>4.4768980000000003</v>
      </c>
      <c r="E21" s="84">
        <v>10.418443</v>
      </c>
      <c r="F21" s="84">
        <v>7.5118919999999996</v>
      </c>
      <c r="G21" s="85">
        <f t="shared" si="0"/>
        <v>38.692662248072793</v>
      </c>
    </row>
    <row r="22" spans="1:7" ht="12.75" customHeight="1" x14ac:dyDescent="0.2">
      <c r="A22" s="53" t="s">
        <v>52</v>
      </c>
      <c r="B22" s="84">
        <v>28.682780999999999</v>
      </c>
      <c r="C22" s="84">
        <v>27.683050999999999</v>
      </c>
      <c r="D22" s="84">
        <v>24.770129000000001</v>
      </c>
      <c r="E22" s="84">
        <v>81.135960999999995</v>
      </c>
      <c r="F22" s="84">
        <v>96.373427000000007</v>
      </c>
      <c r="G22" s="85">
        <f t="shared" si="0"/>
        <v>-15.810858318860042</v>
      </c>
    </row>
    <row r="23" spans="1:7" ht="12.75" customHeight="1" x14ac:dyDescent="0.2">
      <c r="A23" s="53" t="s">
        <v>53</v>
      </c>
      <c r="B23" s="84">
        <v>41.299154999999999</v>
      </c>
      <c r="C23" s="84">
        <v>39.701535999999997</v>
      </c>
      <c r="D23" s="84">
        <v>43.517882</v>
      </c>
      <c r="E23" s="84">
        <v>124.518573</v>
      </c>
      <c r="F23" s="84">
        <v>115.426968</v>
      </c>
      <c r="G23" s="85">
        <f t="shared" si="0"/>
        <v>7.8764998834587772</v>
      </c>
    </row>
    <row r="24" spans="1:7" ht="12.75" customHeight="1" x14ac:dyDescent="0.2">
      <c r="A24" s="53" t="s">
        <v>54</v>
      </c>
      <c r="B24" s="84">
        <v>25.224136000000001</v>
      </c>
      <c r="C24" s="84">
        <v>29.645368999999999</v>
      </c>
      <c r="D24" s="84">
        <v>35.687190999999999</v>
      </c>
      <c r="E24" s="84">
        <v>90.556696000000002</v>
      </c>
      <c r="F24" s="84">
        <v>90.700489000000005</v>
      </c>
      <c r="G24" s="85">
        <f t="shared" si="0"/>
        <v>-0.15853608021893706</v>
      </c>
    </row>
    <row r="25" spans="1:7" ht="12.75" customHeight="1" x14ac:dyDescent="0.2">
      <c r="A25" s="53" t="s">
        <v>64</v>
      </c>
      <c r="B25" s="84">
        <v>5.8702449999999997</v>
      </c>
      <c r="C25" s="84">
        <v>2.14575</v>
      </c>
      <c r="D25" s="84">
        <v>3.2065950000000001</v>
      </c>
      <c r="E25" s="84">
        <v>11.22259</v>
      </c>
      <c r="F25" s="84">
        <v>7.6079319999999999</v>
      </c>
      <c r="G25" s="85">
        <f t="shared" si="0"/>
        <v>47.511702260219977</v>
      </c>
    </row>
    <row r="26" spans="1:7" ht="12.75" customHeight="1" x14ac:dyDescent="0.2">
      <c r="A26" s="53" t="s">
        <v>65</v>
      </c>
      <c r="B26" s="84">
        <v>2.1389670000000001</v>
      </c>
      <c r="C26" s="84">
        <v>1.278829</v>
      </c>
      <c r="D26" s="84">
        <v>1.5299320000000001</v>
      </c>
      <c r="E26" s="84">
        <v>4.9477279999999997</v>
      </c>
      <c r="F26" s="84">
        <v>3.2208450000000002</v>
      </c>
      <c r="G26" s="85">
        <f t="shared" si="0"/>
        <v>53.615836837848434</v>
      </c>
    </row>
    <row r="27" spans="1:7" ht="12.75" customHeight="1" x14ac:dyDescent="0.2">
      <c r="A27" s="53" t="s">
        <v>66</v>
      </c>
      <c r="B27" s="84">
        <v>15.52571</v>
      </c>
      <c r="C27" s="84">
        <v>15.148474999999999</v>
      </c>
      <c r="D27" s="84">
        <v>22.245721</v>
      </c>
      <c r="E27" s="84">
        <v>52.919905999999997</v>
      </c>
      <c r="F27" s="84">
        <v>51.650579</v>
      </c>
      <c r="G27" s="85">
        <f t="shared" si="0"/>
        <v>2.4575271460170853</v>
      </c>
    </row>
    <row r="28" spans="1:7" ht="12.75" customHeight="1" x14ac:dyDescent="0.2">
      <c r="A28" s="53" t="s">
        <v>57</v>
      </c>
      <c r="B28" s="84">
        <v>1.902674</v>
      </c>
      <c r="C28" s="84">
        <v>2.7111939999999999</v>
      </c>
      <c r="D28" s="84">
        <v>2.154795</v>
      </c>
      <c r="E28" s="84">
        <v>6.7686630000000001</v>
      </c>
      <c r="F28" s="84">
        <v>5.7284569999999997</v>
      </c>
      <c r="G28" s="85">
        <f t="shared" si="0"/>
        <v>18.158572194920907</v>
      </c>
    </row>
    <row r="29" spans="1:7" ht="12.75" customHeight="1" x14ac:dyDescent="0.2">
      <c r="A29" s="53" t="s">
        <v>58</v>
      </c>
      <c r="B29" s="84">
        <v>9.81813</v>
      </c>
      <c r="C29" s="84">
        <v>9.4487299999999994</v>
      </c>
      <c r="D29" s="84">
        <v>11.547514</v>
      </c>
      <c r="E29" s="84">
        <v>30.814374000000001</v>
      </c>
      <c r="F29" s="84">
        <v>28.733329000000001</v>
      </c>
      <c r="G29" s="85">
        <f t="shared" si="0"/>
        <v>7.2426171015547851</v>
      </c>
    </row>
    <row r="30" spans="1:7" ht="12.75" customHeight="1" x14ac:dyDescent="0.2">
      <c r="A30" s="53" t="s">
        <v>55</v>
      </c>
      <c r="B30" s="84">
        <v>9.146E-2</v>
      </c>
      <c r="C30" s="84">
        <v>0.105006</v>
      </c>
      <c r="D30" s="84">
        <v>0.13334299999999999</v>
      </c>
      <c r="E30" s="84">
        <v>0.32980900000000002</v>
      </c>
      <c r="F30" s="84">
        <v>0.18788199999999999</v>
      </c>
      <c r="G30" s="85">
        <f t="shared" si="0"/>
        <v>75.540498823729791</v>
      </c>
    </row>
    <row r="31" spans="1:7" ht="12.75" customHeight="1" x14ac:dyDescent="0.2">
      <c r="A31" s="53" t="s">
        <v>56</v>
      </c>
      <c r="B31" s="84">
        <v>0.105491</v>
      </c>
      <c r="C31" s="84">
        <v>3.9792000000000001E-2</v>
      </c>
      <c r="D31" s="84">
        <v>0.277758</v>
      </c>
      <c r="E31" s="84">
        <v>0.423041</v>
      </c>
      <c r="F31" s="84">
        <v>1.669238</v>
      </c>
      <c r="G31" s="85">
        <f t="shared" si="0"/>
        <v>-74.65663973621497</v>
      </c>
    </row>
    <row r="32" spans="1:7" ht="12.75" customHeight="1" x14ac:dyDescent="0.2">
      <c r="A32" s="54" t="s">
        <v>59</v>
      </c>
      <c r="B32" s="99">
        <f>B10-B12</f>
        <v>544.15617500000008</v>
      </c>
      <c r="C32" s="99">
        <f>C10-C12</f>
        <v>476.512899</v>
      </c>
      <c r="D32" s="99">
        <f>D10-D12</f>
        <v>612.10797300000002</v>
      </c>
      <c r="E32" s="99">
        <f>E10-E12</f>
        <v>1632.7770469999994</v>
      </c>
      <c r="F32" s="99">
        <f>F10-F12</f>
        <v>1528.1468769999999</v>
      </c>
      <c r="G32" s="100">
        <f t="shared" si="0"/>
        <v>6.8468660686206704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134.58848699999999</v>
      </c>
      <c r="C34" s="84">
        <v>74.133246</v>
      </c>
      <c r="D34" s="84">
        <v>116.77375499999999</v>
      </c>
      <c r="E34" s="84">
        <v>325.49548800000002</v>
      </c>
      <c r="F34" s="84">
        <v>317.51217300000002</v>
      </c>
      <c r="G34" s="85">
        <f t="shared" ref="G34:G43" si="1">IF(AND(F34&gt;0,E34&gt;0),(E34/F34%)-100,"x  ")</f>
        <v>2.5143335213166722</v>
      </c>
    </row>
    <row r="35" spans="1:7" ht="12.75" customHeight="1" x14ac:dyDescent="0.2">
      <c r="A35" s="53" t="s">
        <v>61</v>
      </c>
      <c r="B35" s="84">
        <v>160.45898299999999</v>
      </c>
      <c r="C35" s="84">
        <v>162.80868100000001</v>
      </c>
      <c r="D35" s="84">
        <v>190.067892</v>
      </c>
      <c r="E35" s="84">
        <v>513.335556</v>
      </c>
      <c r="F35" s="84">
        <v>488.94845099999998</v>
      </c>
      <c r="G35" s="85">
        <f t="shared" si="1"/>
        <v>4.9876638222543477</v>
      </c>
    </row>
    <row r="36" spans="1:7" ht="12.75" customHeight="1" x14ac:dyDescent="0.2">
      <c r="A36" s="53" t="s">
        <v>62</v>
      </c>
      <c r="B36" s="84">
        <v>88.472187000000005</v>
      </c>
      <c r="C36" s="84">
        <v>84.863850999999997</v>
      </c>
      <c r="D36" s="84">
        <v>99.958349999999996</v>
      </c>
      <c r="E36" s="84">
        <v>273.29438800000003</v>
      </c>
      <c r="F36" s="84">
        <v>241.00823600000001</v>
      </c>
      <c r="G36" s="85">
        <f t="shared" si="1"/>
        <v>13.396285760126474</v>
      </c>
    </row>
    <row r="37" spans="1:7" ht="12.75" customHeight="1" x14ac:dyDescent="0.2">
      <c r="A37" s="53" t="s">
        <v>63</v>
      </c>
      <c r="B37" s="84">
        <v>108.866505</v>
      </c>
      <c r="C37" s="84">
        <v>100.61113</v>
      </c>
      <c r="D37" s="84">
        <v>132.73651100000001</v>
      </c>
      <c r="E37" s="84">
        <v>342.21414600000003</v>
      </c>
      <c r="F37" s="84">
        <v>305.59832699999998</v>
      </c>
      <c r="G37" s="85">
        <f t="shared" si="1"/>
        <v>11.981681758355975</v>
      </c>
    </row>
    <row r="38" spans="1:7" ht="12.75" customHeight="1" x14ac:dyDescent="0.2">
      <c r="A38" s="53" t="s">
        <v>67</v>
      </c>
      <c r="B38" s="84">
        <v>27.018166999999998</v>
      </c>
      <c r="C38" s="84">
        <v>27.817896999999999</v>
      </c>
      <c r="D38" s="84">
        <v>40.047289999999997</v>
      </c>
      <c r="E38" s="84">
        <v>94.883353999999997</v>
      </c>
      <c r="F38" s="84">
        <v>76.016602000000006</v>
      </c>
      <c r="G38" s="85">
        <f t="shared" si="1"/>
        <v>24.819251983928439</v>
      </c>
    </row>
    <row r="39" spans="1:7" ht="12.75" customHeight="1" x14ac:dyDescent="0.2">
      <c r="A39" s="53" t="s">
        <v>149</v>
      </c>
      <c r="B39" s="84">
        <v>0.753162</v>
      </c>
      <c r="C39" s="84">
        <v>0.62417900000000004</v>
      </c>
      <c r="D39" s="84">
        <v>1.0076579999999999</v>
      </c>
      <c r="E39" s="84">
        <v>2.3849990000000001</v>
      </c>
      <c r="F39" s="84">
        <v>2.982348</v>
      </c>
      <c r="G39" s="85">
        <f t="shared" si="1"/>
        <v>-20.029486833863785</v>
      </c>
    </row>
    <row r="40" spans="1:7" ht="12.75" customHeight="1" x14ac:dyDescent="0.2">
      <c r="A40" s="53" t="s">
        <v>68</v>
      </c>
      <c r="B40" s="84">
        <v>11.918312999999999</v>
      </c>
      <c r="C40" s="84">
        <v>13.577852</v>
      </c>
      <c r="D40" s="84">
        <v>19.026118</v>
      </c>
      <c r="E40" s="84">
        <v>44.522283000000002</v>
      </c>
      <c r="F40" s="84">
        <v>62.903936999999999</v>
      </c>
      <c r="G40" s="85">
        <f t="shared" si="1"/>
        <v>-29.221786229373848</v>
      </c>
    </row>
    <row r="41" spans="1:7" ht="12.75" customHeight="1" x14ac:dyDescent="0.2">
      <c r="A41" s="53" t="s">
        <v>69</v>
      </c>
      <c r="B41" s="84">
        <v>9.1679069999999996</v>
      </c>
      <c r="C41" s="84">
        <v>8.9077099999999998</v>
      </c>
      <c r="D41" s="84">
        <v>9.5730520000000006</v>
      </c>
      <c r="E41" s="84">
        <v>27.648669000000002</v>
      </c>
      <c r="F41" s="84">
        <v>27.304410000000001</v>
      </c>
      <c r="G41" s="85">
        <f t="shared" si="1"/>
        <v>1.2608183073723325</v>
      </c>
    </row>
    <row r="42" spans="1:7" ht="12.75" customHeight="1" x14ac:dyDescent="0.2">
      <c r="A42" s="53" t="s">
        <v>70</v>
      </c>
      <c r="B42" s="84">
        <v>2.9124639999999999</v>
      </c>
      <c r="C42" s="84">
        <v>3.1683530000000002</v>
      </c>
      <c r="D42" s="84">
        <v>2.9173469999999999</v>
      </c>
      <c r="E42" s="84">
        <v>8.9981639999999992</v>
      </c>
      <c r="F42" s="84">
        <v>5.8723929999999998</v>
      </c>
      <c r="G42" s="85">
        <f t="shared" si="1"/>
        <v>53.228232511005302</v>
      </c>
    </row>
    <row r="43" spans="1:7" ht="12.75" customHeight="1" x14ac:dyDescent="0.2">
      <c r="A43" s="56" t="s">
        <v>71</v>
      </c>
      <c r="B43" s="84">
        <f>B8-B10</f>
        <v>100.35723299999995</v>
      </c>
      <c r="C43" s="84">
        <f>C8-C10</f>
        <v>128.89240799999993</v>
      </c>
      <c r="D43" s="84">
        <f>D8-D10</f>
        <v>132.54680300000018</v>
      </c>
      <c r="E43" s="84">
        <f>E8-E10</f>
        <v>361.79644400000006</v>
      </c>
      <c r="F43" s="84">
        <f>F8-F10</f>
        <v>387.77811500000007</v>
      </c>
      <c r="G43" s="85">
        <f t="shared" si="1"/>
        <v>-6.7001385573293533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27.70044</v>
      </c>
      <c r="C45" s="84">
        <v>41.100403</v>
      </c>
      <c r="D45" s="84">
        <v>38.222776000000003</v>
      </c>
      <c r="E45" s="84">
        <v>107.023619</v>
      </c>
      <c r="F45" s="84">
        <v>123.114305</v>
      </c>
      <c r="G45" s="85">
        <f>IF(AND(F45&gt;0,E45&gt;0),(E45/F45%)-100,"x  ")</f>
        <v>-13.069712735656509</v>
      </c>
    </row>
    <row r="46" spans="1:7" ht="12.75" customHeight="1" x14ac:dyDescent="0.2">
      <c r="A46" s="54" t="s">
        <v>73</v>
      </c>
      <c r="B46" s="84">
        <v>15.580546999999999</v>
      </c>
      <c r="C46" s="84">
        <v>25.943249999999999</v>
      </c>
      <c r="D46" s="84">
        <v>25.036200999999998</v>
      </c>
      <c r="E46" s="84">
        <v>66.559997999999993</v>
      </c>
      <c r="F46" s="84">
        <v>76.640476000000007</v>
      </c>
      <c r="G46" s="85">
        <f>IF(AND(F46&gt;0,E46&gt;0),(E46/F46%)-100,"x  ")</f>
        <v>-13.152942839238122</v>
      </c>
    </row>
    <row r="47" spans="1:7" ht="12.75" customHeight="1" x14ac:dyDescent="0.2">
      <c r="A47" s="54" t="s">
        <v>74</v>
      </c>
      <c r="B47" s="84">
        <v>41.214036</v>
      </c>
      <c r="C47" s="84">
        <v>45.884045999999998</v>
      </c>
      <c r="D47" s="84">
        <v>49.656300999999999</v>
      </c>
      <c r="E47" s="84">
        <v>136.75438299999999</v>
      </c>
      <c r="F47" s="84">
        <v>131.91729100000001</v>
      </c>
      <c r="G47" s="85">
        <f>IF(AND(F47&gt;0,E47&gt;0),(E47/F47%)-100,"x  ")</f>
        <v>3.6667611677986827</v>
      </c>
    </row>
    <row r="48" spans="1:7" ht="12.75" customHeight="1" x14ac:dyDescent="0.2">
      <c r="A48" s="54" t="s">
        <v>75</v>
      </c>
      <c r="B48" s="84">
        <v>9.8573599999999999</v>
      </c>
      <c r="C48" s="84">
        <v>8.8497590000000006</v>
      </c>
      <c r="D48" s="84">
        <v>12.507388000000001</v>
      </c>
      <c r="E48" s="84">
        <v>31.214507000000001</v>
      </c>
      <c r="F48" s="84">
        <v>34.679397000000002</v>
      </c>
      <c r="G48" s="85">
        <f>IF(AND(F48&gt;0,E48&gt;0),(E48/F48%)-100,"x  ")</f>
        <v>-9.9912060177978219</v>
      </c>
    </row>
    <row r="49" spans="1:7" ht="12.75" customHeight="1" x14ac:dyDescent="0.2">
      <c r="A49" s="55" t="s">
        <v>76</v>
      </c>
      <c r="B49" s="84">
        <v>8.8116470000000007</v>
      </c>
      <c r="C49" s="84">
        <v>11.357618</v>
      </c>
      <c r="D49" s="84">
        <v>7.0996059999999996</v>
      </c>
      <c r="E49" s="84">
        <v>27.268871000000001</v>
      </c>
      <c r="F49" s="84">
        <v>23.672732</v>
      </c>
      <c r="G49" s="85">
        <f>IF(AND(F49&gt;0,E49&gt;0),(E49/F49%)-100,"x  ")</f>
        <v>15.19106033051024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1.6813419999999999</v>
      </c>
      <c r="C51" s="84">
        <v>0.675539</v>
      </c>
      <c r="D51" s="84">
        <v>0.24912899999999999</v>
      </c>
      <c r="E51" s="84">
        <v>2.6060099999999999</v>
      </c>
      <c r="F51" s="84">
        <v>1.134056</v>
      </c>
      <c r="G51" s="85">
        <f>IF(AND(F51&gt;0,E51&gt;0),(E51/F51%)-100,"x  ")</f>
        <v>129.79553037945217</v>
      </c>
    </row>
    <row r="52" spans="1:7" ht="12.75" customHeight="1" x14ac:dyDescent="0.2">
      <c r="A52" s="56" t="s">
        <v>118</v>
      </c>
      <c r="B52" s="84">
        <v>0.45719500000000002</v>
      </c>
      <c r="C52" s="84">
        <v>0.60053699999999999</v>
      </c>
      <c r="D52" s="84">
        <v>0.38439299999999998</v>
      </c>
      <c r="E52" s="84">
        <v>1.4421250000000001</v>
      </c>
      <c r="F52" s="84">
        <v>2.1448019999999999</v>
      </c>
      <c r="G52" s="85">
        <f>IF(AND(F52&gt;0,E52&gt;0),(E52/F52%)-100,"x  ")</f>
        <v>-32.761858670404067</v>
      </c>
    </row>
    <row r="53" spans="1:7" ht="12.75" customHeight="1" x14ac:dyDescent="0.2">
      <c r="A53" s="56" t="s">
        <v>78</v>
      </c>
      <c r="B53" s="84">
        <v>1.9858169999999999</v>
      </c>
      <c r="C53" s="84">
        <v>5.9578069999999999</v>
      </c>
      <c r="D53" s="84">
        <v>2.509792</v>
      </c>
      <c r="E53" s="84">
        <v>10.453416000000001</v>
      </c>
      <c r="F53" s="84">
        <v>8.4121089999999992</v>
      </c>
      <c r="G53" s="85">
        <f>IF(AND(F53&gt;0,E53&gt;0),(E53/F53%)-100,"x  ")</f>
        <v>24.266292792925071</v>
      </c>
    </row>
    <row r="54" spans="1:7" ht="12.75" customHeight="1" x14ac:dyDescent="0.2">
      <c r="A54" s="57" t="s">
        <v>79</v>
      </c>
      <c r="B54" s="84">
        <v>150.055868</v>
      </c>
      <c r="C54" s="84">
        <v>139.490587</v>
      </c>
      <c r="D54" s="84">
        <v>195.44085100000001</v>
      </c>
      <c r="E54" s="84">
        <v>484.98730599999999</v>
      </c>
      <c r="F54" s="84">
        <v>510.016302</v>
      </c>
      <c r="G54" s="85">
        <f>IF(AND(F54&gt;0,E54&gt;0),(E54/F54%)-100,"x  ")</f>
        <v>-4.9074894080542606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125.058514</v>
      </c>
      <c r="C56" s="84">
        <v>118.972481</v>
      </c>
      <c r="D56" s="84">
        <v>169.75854100000001</v>
      </c>
      <c r="E56" s="84">
        <v>413.789536</v>
      </c>
      <c r="F56" s="84">
        <v>400.20189900000003</v>
      </c>
      <c r="G56" s="85">
        <f>IF(AND(F56&gt;0,E56&gt;0),(E56/F56%)-100,"x  ")</f>
        <v>3.3951955335424344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108.827502</v>
      </c>
      <c r="C58" s="84">
        <v>100.359385</v>
      </c>
      <c r="D58" s="84">
        <v>145.71124599999999</v>
      </c>
      <c r="E58" s="84">
        <v>354.89813299999997</v>
      </c>
      <c r="F58" s="84">
        <v>332.67420800000002</v>
      </c>
      <c r="G58" s="85">
        <f>IF(AND(F58&gt;0,E58&gt;0),(E58/F58%)-100,"x  ")</f>
        <v>6.6803871371957797</v>
      </c>
    </row>
    <row r="59" spans="1:7" ht="12.75" customHeight="1" x14ac:dyDescent="0.2">
      <c r="A59" s="51" t="s">
        <v>82</v>
      </c>
      <c r="B59" s="84">
        <v>4.939057</v>
      </c>
      <c r="C59" s="84">
        <v>5.5551339999999998</v>
      </c>
      <c r="D59" s="84">
        <v>6.4345990000000004</v>
      </c>
      <c r="E59" s="84">
        <v>16.928789999999999</v>
      </c>
      <c r="F59" s="84">
        <v>20.826158</v>
      </c>
      <c r="G59" s="85">
        <f>IF(AND(F59&gt;0,E59&gt;0),(E59/F59%)-100,"x  ")</f>
        <v>-18.713811736182933</v>
      </c>
    </row>
    <row r="60" spans="1:7" ht="12.75" customHeight="1" x14ac:dyDescent="0.2">
      <c r="A60" s="50" t="s">
        <v>119</v>
      </c>
      <c r="B60" s="90">
        <v>22.562640999999999</v>
      </c>
      <c r="C60" s="84">
        <v>18.401821999999999</v>
      </c>
      <c r="D60" s="84">
        <v>22.889911999999999</v>
      </c>
      <c r="E60" s="84">
        <v>63.854374999999997</v>
      </c>
      <c r="F60" s="84">
        <v>104.664632</v>
      </c>
      <c r="G60" s="85">
        <f>IF(AND(F60&gt;0,E60&gt;0),(E60/F60%)-100,"x  ")</f>
        <v>-38.991449375181489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4.6911399999999999</v>
      </c>
      <c r="C62" s="84">
        <v>4.2800219999999998</v>
      </c>
      <c r="D62" s="84">
        <v>4.9283729999999997</v>
      </c>
      <c r="E62" s="84">
        <v>13.899535</v>
      </c>
      <c r="F62" s="84">
        <v>18.184539000000001</v>
      </c>
      <c r="G62" s="85">
        <f>IF(AND(F62&gt;0,E62&gt;0),(E62/F62%)-100,"x  ")</f>
        <v>-23.563995765853619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444.56082300000003</v>
      </c>
      <c r="C64" s="84">
        <v>379.73130400000002</v>
      </c>
      <c r="D64" s="84">
        <v>396.66112900000002</v>
      </c>
      <c r="E64" s="84">
        <v>1220.953256</v>
      </c>
      <c r="F64" s="84">
        <v>1262.544549</v>
      </c>
      <c r="G64" s="85">
        <f>IF(AND(F64&gt;0,E64&gt;0),(E64/F64%)-100,"x  ")</f>
        <v>-3.2942435997955357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57.250601000000003</v>
      </c>
      <c r="C66" s="84">
        <v>51.411622999999999</v>
      </c>
      <c r="D66" s="84">
        <v>60.077720999999997</v>
      </c>
      <c r="E66" s="84">
        <v>168.73994500000001</v>
      </c>
      <c r="F66" s="84">
        <v>167.51070899999999</v>
      </c>
      <c r="G66" s="85">
        <f t="shared" ref="G66:G71" si="2">IF(AND(F66&gt;0,E66&gt;0),(E66/F66%)-100,"x  ")</f>
        <v>0.73382532217686958</v>
      </c>
    </row>
    <row r="67" spans="1:7" ht="12.75" customHeight="1" x14ac:dyDescent="0.2">
      <c r="A67" s="56" t="s">
        <v>178</v>
      </c>
      <c r="B67" s="84">
        <v>267.05845099999999</v>
      </c>
      <c r="C67" s="84">
        <v>235.605659</v>
      </c>
      <c r="D67" s="84">
        <v>221.92004700000001</v>
      </c>
      <c r="E67" s="84">
        <v>724.584157</v>
      </c>
      <c r="F67" s="84">
        <v>827.18591200000003</v>
      </c>
      <c r="G67" s="85">
        <f t="shared" si="2"/>
        <v>-12.403711609633902</v>
      </c>
    </row>
    <row r="68" spans="1:7" ht="12.75" customHeight="1" x14ac:dyDescent="0.2">
      <c r="A68" s="56" t="s">
        <v>86</v>
      </c>
      <c r="B68" s="84">
        <v>43.677039000000001</v>
      </c>
      <c r="C68" s="84">
        <v>34.412987000000001</v>
      </c>
      <c r="D68" s="84">
        <v>40.335047000000003</v>
      </c>
      <c r="E68" s="84">
        <v>118.425073</v>
      </c>
      <c r="F68" s="84">
        <v>99.122192999999996</v>
      </c>
      <c r="G68" s="85">
        <f t="shared" si="2"/>
        <v>19.473822577755129</v>
      </c>
    </row>
    <row r="69" spans="1:7" ht="12.75" customHeight="1" x14ac:dyDescent="0.2">
      <c r="A69" s="56" t="s">
        <v>133</v>
      </c>
      <c r="B69" s="84">
        <v>25.471081000000002</v>
      </c>
      <c r="C69" s="84">
        <v>15.365079</v>
      </c>
      <c r="D69" s="84">
        <v>13.335146</v>
      </c>
      <c r="E69" s="84">
        <v>54.171306000000001</v>
      </c>
      <c r="F69" s="84">
        <v>40.205179999999999</v>
      </c>
      <c r="G69" s="85">
        <f t="shared" si="2"/>
        <v>34.737130887114574</v>
      </c>
    </row>
    <row r="70" spans="1:7" ht="12.75" customHeight="1" x14ac:dyDescent="0.2">
      <c r="A70" s="58" t="s">
        <v>134</v>
      </c>
      <c r="B70" s="84">
        <v>3.0833089999999999</v>
      </c>
      <c r="C70" s="84">
        <v>3.694426</v>
      </c>
      <c r="D70" s="84">
        <v>3.985719</v>
      </c>
      <c r="E70" s="84">
        <v>10.763453999999999</v>
      </c>
      <c r="F70" s="84">
        <v>11.174716</v>
      </c>
      <c r="G70" s="85">
        <f t="shared" si="2"/>
        <v>-3.6802903984316089</v>
      </c>
    </row>
    <row r="71" spans="1:7" ht="12.75" customHeight="1" x14ac:dyDescent="0.2">
      <c r="A71" s="59" t="s">
        <v>87</v>
      </c>
      <c r="B71" s="84">
        <v>5.3958329999999997</v>
      </c>
      <c r="C71" s="84">
        <v>4.6425070000000002</v>
      </c>
      <c r="D71" s="84">
        <v>6.0268750000000004</v>
      </c>
      <c r="E71" s="84">
        <v>16.065214999999998</v>
      </c>
      <c r="F71" s="84">
        <v>15.82734</v>
      </c>
      <c r="G71" s="85">
        <f t="shared" si="2"/>
        <v>1.5029373223801201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3.0941990000000001</v>
      </c>
      <c r="C73" s="84">
        <v>1.467751</v>
      </c>
      <c r="D73" s="84">
        <v>3.3367309999999999</v>
      </c>
      <c r="E73" s="84">
        <v>7.8986809999999998</v>
      </c>
      <c r="F73" s="84">
        <v>8.3025710000000004</v>
      </c>
      <c r="G73" s="85">
        <f>IF(AND(F73&gt;0,E73&gt;0),(E73/F73%)-100,"x  ")</f>
        <v>-4.864637712824134</v>
      </c>
    </row>
    <row r="74" spans="1:7" ht="24" x14ac:dyDescent="0.2">
      <c r="A74" s="61" t="s">
        <v>103</v>
      </c>
      <c r="B74" s="84">
        <v>4.5103169999999997</v>
      </c>
      <c r="C74" s="84">
        <v>4.1036099999999998</v>
      </c>
      <c r="D74" s="84">
        <v>4.9622739999999999</v>
      </c>
      <c r="E74" s="84">
        <v>13.576200999999999</v>
      </c>
      <c r="F74" s="84">
        <v>3.4105999999999997E-2</v>
      </c>
      <c r="G74" s="85">
        <f>IF(AND(F74&gt;0,E74&gt;0),(E74/F74%)-100,"x  ")</f>
        <v>39705.902187298423</v>
      </c>
    </row>
    <row r="75" spans="1:7" x14ac:dyDescent="0.2">
      <c r="A75" s="62" t="s">
        <v>42</v>
      </c>
      <c r="B75" s="91">
        <v>1687.0477860000001</v>
      </c>
      <c r="C75" s="87">
        <v>1582.678306</v>
      </c>
      <c r="D75" s="87">
        <v>1858.326055</v>
      </c>
      <c r="E75" s="87">
        <v>5128.0521470000003</v>
      </c>
      <c r="F75" s="87">
        <v>5051.7940060000001</v>
      </c>
      <c r="G75" s="88">
        <f>IF(AND(F75&gt;0,E75&gt;0),(E75/F75%)-100,"x  ")</f>
        <v>1.5095259408722654</v>
      </c>
    </row>
    <row r="77" spans="1:7" x14ac:dyDescent="0.2">
      <c r="A77" s="33" t="s">
        <v>151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37" sqref="B37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5128.0521470000003</v>
      </c>
      <c r="C8" s="94"/>
      <c r="D8" s="93">
        <v>5051.7940060000001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2017</v>
      </c>
      <c r="C9" s="20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719.60570199999995</v>
      </c>
      <c r="C10" s="95">
        <f t="shared" ref="C10:C24" si="0">IF(B$8&gt;0,B10/B$8*100,0)</f>
        <v>14.032729804063749</v>
      </c>
      <c r="D10" s="96">
        <v>820.13388199999997</v>
      </c>
      <c r="E10" s="95">
        <f t="shared" ref="E10:E24" si="1">IF(D$8&gt;0,D10/D$8*100,0)</f>
        <v>16.234507603158988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513.335556</v>
      </c>
      <c r="C11" s="97">
        <f t="shared" si="0"/>
        <v>10.010341963864589</v>
      </c>
      <c r="D11" s="96">
        <v>488.94845099999998</v>
      </c>
      <c r="E11" s="95">
        <f t="shared" si="1"/>
        <v>9.6787091955704732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354.89813299999997</v>
      </c>
      <c r="C12" s="97">
        <f t="shared" si="0"/>
        <v>6.9207200478181869</v>
      </c>
      <c r="D12" s="96">
        <v>332.67420800000002</v>
      </c>
      <c r="E12" s="95">
        <f t="shared" si="1"/>
        <v>6.5852686709886408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2">
        <v>342.21414600000003</v>
      </c>
      <c r="C13" s="97">
        <f t="shared" si="0"/>
        <v>6.6733749226828998</v>
      </c>
      <c r="D13" s="96">
        <v>305.59832699999998</v>
      </c>
      <c r="E13" s="95">
        <f t="shared" si="1"/>
        <v>6.0493030126929517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173</v>
      </c>
      <c r="B14" s="92">
        <v>325.49548800000002</v>
      </c>
      <c r="C14" s="97">
        <f t="shared" si="0"/>
        <v>6.3473513659649612</v>
      </c>
      <c r="D14" s="96">
        <v>317.51217300000002</v>
      </c>
      <c r="E14" s="95">
        <f t="shared" si="1"/>
        <v>6.2851369755554529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307.39258999999998</v>
      </c>
      <c r="C15" s="97">
        <f t="shared" si="0"/>
        <v>5.9943343239953206</v>
      </c>
      <c r="D15" s="96">
        <v>303.44401900000003</v>
      </c>
      <c r="E15" s="95">
        <f t="shared" si="1"/>
        <v>6.0066585977100511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273.29438800000003</v>
      </c>
      <c r="C16" s="97">
        <f t="shared" si="0"/>
        <v>5.3293995491032984</v>
      </c>
      <c r="D16" s="96">
        <v>241.00823600000001</v>
      </c>
      <c r="E16" s="95">
        <f t="shared" si="1"/>
        <v>4.7707455156278202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206.981055</v>
      </c>
      <c r="C17" s="97">
        <f t="shared" si="0"/>
        <v>4.0362509792551053</v>
      </c>
      <c r="D17" s="96">
        <v>194.31895900000001</v>
      </c>
      <c r="E17" s="95">
        <f t="shared" si="1"/>
        <v>3.8465337020711448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189.34152599999999</v>
      </c>
      <c r="C18" s="97">
        <f t="shared" si="0"/>
        <v>3.6922699023403664</v>
      </c>
      <c r="D18" s="96">
        <v>180.58543</v>
      </c>
      <c r="E18" s="95">
        <f t="shared" si="1"/>
        <v>3.5746792087230648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183.61926700000001</v>
      </c>
      <c r="C19" s="97">
        <f t="shared" si="0"/>
        <v>3.5806825230398736</v>
      </c>
      <c r="D19" s="96">
        <v>176.66629900000001</v>
      </c>
      <c r="E19" s="95">
        <f t="shared" si="1"/>
        <v>3.4971002141056031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136.75438299999999</v>
      </c>
      <c r="C20" s="97">
        <f t="shared" si="0"/>
        <v>2.6667900224065328</v>
      </c>
      <c r="D20" s="96">
        <v>131.91729100000001</v>
      </c>
      <c r="E20" s="95">
        <f t="shared" si="1"/>
        <v>2.6112959246422607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124.518573</v>
      </c>
      <c r="C21" s="97">
        <f t="shared" si="0"/>
        <v>2.4281846094885271</v>
      </c>
      <c r="D21" s="96">
        <v>115.426968</v>
      </c>
      <c r="E21" s="95">
        <f t="shared" si="1"/>
        <v>2.2848708372294624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86</v>
      </c>
      <c r="B22" s="92">
        <v>118.425073</v>
      </c>
      <c r="C22" s="97">
        <f t="shared" si="0"/>
        <v>2.3093578147266056</v>
      </c>
      <c r="D22" s="96">
        <v>99.122192999999996</v>
      </c>
      <c r="E22" s="95">
        <f t="shared" si="1"/>
        <v>1.962118662840822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72</v>
      </c>
      <c r="B23" s="92">
        <v>107.023619</v>
      </c>
      <c r="C23" s="97">
        <f t="shared" si="0"/>
        <v>2.0870228291771693</v>
      </c>
      <c r="D23" s="96">
        <v>123.114305</v>
      </c>
      <c r="E23" s="95">
        <f t="shared" si="1"/>
        <v>2.4370412739271932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175</v>
      </c>
      <c r="B24" s="92">
        <v>94.883353999999997</v>
      </c>
      <c r="C24" s="97">
        <f t="shared" si="0"/>
        <v>1.8502805993404026</v>
      </c>
      <c r="D24" s="96">
        <v>76.016602000000006</v>
      </c>
      <c r="E24" s="95">
        <f t="shared" si="1"/>
        <v>1.5047446889108171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1130.2692940000002</v>
      </c>
      <c r="C26" s="97">
        <f>IF(B$8&gt;0,B26/B$8*100,0)</f>
        <v>22.040908742732409</v>
      </c>
      <c r="D26" s="96">
        <f>D8-(SUM(D10:D24))</f>
        <v>1145.3066629999994</v>
      </c>
      <c r="E26" s="95">
        <f>IF(D$8&gt;0,D26/D$8*100,0)</f>
        <v>22.671285916245242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2017</v>
      </c>
      <c r="C33" s="6">
        <v>2016</v>
      </c>
      <c r="D33" s="6">
        <v>2015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1687.0477860000001</v>
      </c>
      <c r="C34" s="98">
        <v>1650.878639</v>
      </c>
      <c r="D34" s="98">
        <v>1649.5537300000001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1582.678306</v>
      </c>
      <c r="C35" s="98">
        <v>1708.6447639999999</v>
      </c>
      <c r="D35" s="98">
        <v>1590.267754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1858.326055</v>
      </c>
      <c r="C36" s="98">
        <v>1692.2706029999999</v>
      </c>
      <c r="D36" s="98">
        <v>1866.664209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/>
      <c r="C37" s="98">
        <v>2109.648357</v>
      </c>
      <c r="D37" s="98">
        <v>1582.7983959999999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/>
      <c r="C38" s="98">
        <v>1684.7416929999999</v>
      </c>
      <c r="D38" s="98">
        <v>1639.9235309999999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/>
      <c r="C39" s="98">
        <v>1761.9757629999999</v>
      </c>
      <c r="D39" s="98">
        <v>1786.893456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1511.7262430000001</v>
      </c>
      <c r="D40" s="98">
        <v>1635.183123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1541.385444</v>
      </c>
      <c r="D41" s="98">
        <v>1655.4041050000001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1838.6235160000001</v>
      </c>
      <c r="D42" s="98">
        <v>1662.6062099999999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1698.524071</v>
      </c>
      <c r="D43" s="98">
        <v>1913.1086989999999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1752.0590769999999</v>
      </c>
      <c r="D44" s="98">
        <v>1984.9380759999999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1834.062754</v>
      </c>
      <c r="D45" s="98">
        <v>1501.6238049999999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2019-08-08T15:13:21Z</cp:lastPrinted>
  <dcterms:created xsi:type="dcterms:W3CDTF">2012-03-28T07:56:08Z</dcterms:created>
  <dcterms:modified xsi:type="dcterms:W3CDTF">2019-08-20T10:46:50Z</dcterms:modified>
  <cp:category>LIS-Bericht</cp:category>
</cp:coreProperties>
</file>