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<sst xmlns="http://schemas.openxmlformats.org/spreadsheetml/2006/main" count="221" uniqueCount="180">
  <si>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</si>
  <si>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</si>
  <si>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</si>
  <si>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</si>
  <si>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</si>
  <si>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</si>
  <si>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</si>
  <si>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</si>
  <si>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</si>
  <si>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</si>
  <si>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</si>
  <si>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</si>
  <si>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</si>
  <si>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</si>
  <si>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</si>
  <si>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</si>
  <si>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</si>
  <si>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</si>
  <si>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</si>
  <si>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</si>
  <si>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</si>
  <si>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</si>
  <si>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</si>
  <si>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</si>
  <si>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</si>
  <si>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</si>
  <si>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</si>
  <si>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</si>
  <si>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</si>
  <si>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</si>
  <si>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</si>
  <si>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</si>
  <si>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</si>
  <si>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</si>
  <si>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</si>
  <si>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</si>
  <si>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</si>
  <si>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</si>
  <si>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</si>
  <si>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</si>
  <si>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</si>
  <si>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</si>
  <si>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</si>
  <si>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</si>
  <si>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</si>
  <si>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</si>
  <si>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</si>
  <si>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</si>
  <si>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</si>
  <si>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</si>
  <si>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</si>
  <si>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</si>
  <si>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</si>
  <si>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</si>
  <si>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</si>
  <si>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</si>
  <si>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</si>
  <si>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</si>
  <si>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</si>
  <si>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</si>
  <si>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</si>
  <si>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</si>
  <si>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</si>
  <si>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</si>
  <si>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</si>
  <si>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</si>
  <si>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</si>
  <si>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</si>
  <si>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</si>
  <si>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</si>
  <si>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</si>
  <si>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</si>
  <si>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</si>
  <si>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</si>
  <si>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</si>
  <si>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</si>
  <si>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</si>
  <si>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</si>
  <si>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</si>
  <si>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</si>
  <si>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</si>
  <si>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</si>
  <si>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</si>
  <si>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</si>
  <si>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</si>
  <si>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</si>
  <si>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</si>
  <si>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</si>
  <si>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</si>
  <si>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</si>
  <si>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</si>
  <si>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</si>
  <si>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</si>
  <si>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</si>
  <si>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</si>
  <si>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</si>
  <si>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</si>
  <si>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</si>
  <si>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</si>
  <si>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</si>
  <si>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</si>
  <si>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</si>
  <si>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</si>
  <si>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</si>
  <si>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</si>
  <si>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</si>
  <si>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</si>
  <si>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</si>
  <si>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</si>
  <si>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</si>
  <si>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</si>
  <si>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</si>
  <si>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</si>
  <si>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</si>
  <si>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</si>
  <si>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</si>
  <si>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</si>
  <si>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</si>
  <si>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</si>
  <si>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</si>
  <si>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</si>
  <si>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</si>
  <si>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</si>
  <si>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</si>
  <si>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</si>
  <si>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</si>
  <si>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</si>
  <si>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</si>
  <si>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</si>
  <si>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</si>
  <si>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</si>
  <si>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</si>
  <si>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</si>
  <si>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</si>
  <si>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</si>
  <si>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</si>
  <si>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</si>
  <si>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</si>
  <si>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</si>
  <si>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</si>
  <si>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</si>
  <si>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</si>
  <si>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</si>
  <si>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</si>
  <si>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</si>
  <si>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</si>
  <si>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</si>
  <si>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</si>
  <si>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</si>
  <si>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</si>
  <si>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</si>
  <si>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</si>
  <si>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</si>
  <si>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</si>
  <si>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</si>
  <si>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</si>
  <si>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</si>
  <si>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</si>
  <si>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</si>
  <si>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</si>
  <si>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1/18 SH</t>
  </si>
  <si>
    <t>1. Quartal 2018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</si>
  <si>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</si>
  <si>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</si>
  <si>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2018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</si>
  <si>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</si>
  <si>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</si>
  <si>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</si>
  <si>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</si>
  <si>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2016 bis 2018 im Monatsvergleich</t>
  </si>
  <si>
    <t>Januar - März 2018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</si>
  <si>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</si>
  <si>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</si>
  <si>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</si>
  <si>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</si>
  <si>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</si>
  <si>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2016 bis 2018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</si>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</sst>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Niederlande</c:v>
                </c:pt>
                <c:pt idx="4">
                  <c:v>Verein.Staaten (USA)</c:v>
                </c:pt>
                <c:pt idx="5">
                  <c:v>Norwegen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Belgien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686.916113</c:v>
                </c:pt>
                <c:pt idx="1">
                  <c:v>523.95928500000002</c:v>
                </c:pt>
                <c:pt idx="2">
                  <c:v>344.20211699999999</c:v>
                </c:pt>
                <c:pt idx="3">
                  <c:v>332.005359</c:v>
                </c:pt>
                <c:pt idx="4">
                  <c:v>325.99059399999999</c:v>
                </c:pt>
                <c:pt idx="5">
                  <c:v>279.700287</c:v>
                </c:pt>
                <c:pt idx="6">
                  <c:v>259.58899200000002</c:v>
                </c:pt>
                <c:pt idx="7">
                  <c:v>203.191351</c:v>
                </c:pt>
                <c:pt idx="8">
                  <c:v>202.34288599999999</c:v>
                </c:pt>
                <c:pt idx="9">
                  <c:v>199.406443</c:v>
                </c:pt>
                <c:pt idx="10">
                  <c:v>184.94419099999999</c:v>
                </c:pt>
                <c:pt idx="11">
                  <c:v>136.10301699999999</c:v>
                </c:pt>
                <c:pt idx="12">
                  <c:v>133.50196500000001</c:v>
                </c:pt>
                <c:pt idx="13">
                  <c:v>113.667591</c:v>
                </c:pt>
                <c:pt idx="14">
                  <c:v>98.299873000000005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Niederlande</c:v>
                </c:pt>
                <c:pt idx="4">
                  <c:v>Verein.Staaten (USA)</c:v>
                </c:pt>
                <c:pt idx="5">
                  <c:v>Norwegen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Belgien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719.60570199999995</c:v>
                </c:pt>
                <c:pt idx="1">
                  <c:v>513.335556</c:v>
                </c:pt>
                <c:pt idx="2">
                  <c:v>342.21414600000003</c:v>
                </c:pt>
                <c:pt idx="3">
                  <c:v>307.39258999999998</c:v>
                </c:pt>
                <c:pt idx="4">
                  <c:v>354.89813299999997</c:v>
                </c:pt>
                <c:pt idx="5">
                  <c:v>107.023619</c:v>
                </c:pt>
                <c:pt idx="6">
                  <c:v>273.29438800000003</c:v>
                </c:pt>
                <c:pt idx="7">
                  <c:v>325.49548800000002</c:v>
                </c:pt>
                <c:pt idx="8">
                  <c:v>189.34152599999999</c:v>
                </c:pt>
                <c:pt idx="9">
                  <c:v>206.981055</c:v>
                </c:pt>
                <c:pt idx="10">
                  <c:v>183.61926700000001</c:v>
                </c:pt>
                <c:pt idx="11">
                  <c:v>136.75438299999999</c:v>
                </c:pt>
                <c:pt idx="12">
                  <c:v>124.518573</c:v>
                </c:pt>
                <c:pt idx="13">
                  <c:v>118.425073</c:v>
                </c:pt>
                <c:pt idx="14">
                  <c:v>94.883353999999997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76256"/>
        <c:axId val="40187008"/>
      </c:barChart>
      <c:catAx>
        <c:axId val="401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87008"/>
        <c:crosses val="autoZero"/>
        <c:auto val="1"/>
        <c:lblAlgn val="ctr"/>
        <c:lblOffset val="100"/>
        <c:noMultiLvlLbl val="0"/>
      </c:catAx>
      <c:valAx>
        <c:axId val="401870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7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1761.673495</c:v>
                </c:pt>
                <c:pt idx="1">
                  <c:v>1586.8445529999999</c:v>
                </c:pt>
                <c:pt idx="2">
                  <c:v>1822.9660799999999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2928"/>
        <c:axId val="41452288"/>
      </c:lineChart>
      <c:catAx>
        <c:axId val="407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2288"/>
        <c:crosses val="autoZero"/>
        <c:auto val="1"/>
        <c:lblAlgn val="ctr"/>
        <c:lblOffset val="100"/>
        <c:noMultiLvlLbl val="0"/>
      </c:catAx>
      <c:valAx>
        <c:axId val="414522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3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179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91</v>
      </c>
      <c r="C4" s="83" t="s">
        <v>92</v>
      </c>
      <c r="D4" s="83" t="s">
        <v>93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237.93435600000001</v>
      </c>
      <c r="C8" s="84">
        <v>228.45936800000001</v>
      </c>
      <c r="D8" s="84">
        <v>263.20991500000002</v>
      </c>
      <c r="E8" s="84">
        <v>729.60363900000004</v>
      </c>
      <c r="F8" s="84">
        <v>801.97627899999998</v>
      </c>
      <c r="G8" s="85">
        <f>IF(AND(F8&gt;0,E8&gt;0),(E8/F8%)-100,"x  ")</f>
        <v>-9.0242868642253171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7.1227450000000001</v>
      </c>
      <c r="C10" s="84">
        <v>6.7911390000000003</v>
      </c>
      <c r="D10" s="84">
        <v>7.4473050000000001</v>
      </c>
      <c r="E10" s="84">
        <v>21.361189</v>
      </c>
      <c r="F10" s="84">
        <v>28.749603</v>
      </c>
      <c r="G10" s="85">
        <f>IF(AND(F10&gt;0,E10&gt;0),(E10/F10%)-100,"x  ")</f>
        <v>-25.699186176588256</v>
      </c>
    </row>
    <row r="11" spans="1:7" s="9" customFormat="1" ht="12" x14ac:dyDescent="0.2">
      <c r="A11" s="37" t="s">
        <v>25</v>
      </c>
      <c r="B11" s="84">
        <v>94.502392999999998</v>
      </c>
      <c r="C11" s="84">
        <v>75.053554000000005</v>
      </c>
      <c r="D11" s="84">
        <v>87.606741999999997</v>
      </c>
      <c r="E11" s="84">
        <v>257.162689</v>
      </c>
      <c r="F11" s="84">
        <v>265.85947900000002</v>
      </c>
      <c r="G11" s="85">
        <f>IF(AND(F11&gt;0,E11&gt;0),(E11/F11%)-100,"x  ")</f>
        <v>-3.2711980150988182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3.621461</v>
      </c>
      <c r="C13" s="84">
        <v>2.8098700000000001</v>
      </c>
      <c r="D13" s="84">
        <v>3.086328</v>
      </c>
      <c r="E13" s="84">
        <v>9.5176590000000001</v>
      </c>
      <c r="F13" s="84">
        <v>14.133516999999999</v>
      </c>
      <c r="G13" s="85">
        <f>IF(AND(F13&gt;0,E13&gt;0),(E13/F13%)-100,"x  ")</f>
        <v>-32.658948229234085</v>
      </c>
    </row>
    <row r="14" spans="1:7" s="9" customFormat="1" ht="12" x14ac:dyDescent="0.2">
      <c r="A14" s="38" t="s">
        <v>110</v>
      </c>
      <c r="B14" s="84">
        <v>41.643619000000001</v>
      </c>
      <c r="C14" s="84">
        <v>36.167687999999998</v>
      </c>
      <c r="D14" s="84">
        <v>42.786791999999998</v>
      </c>
      <c r="E14" s="84">
        <v>120.598099</v>
      </c>
      <c r="F14" s="84">
        <v>110.464842</v>
      </c>
      <c r="G14" s="85">
        <f>IF(AND(F14&gt;0,E14&gt;0),(E14/F14%)-100,"x  ")</f>
        <v>9.1732870083677938</v>
      </c>
    </row>
    <row r="15" spans="1:7" s="9" customFormat="1" ht="12" x14ac:dyDescent="0.2">
      <c r="A15" s="38" t="s">
        <v>135</v>
      </c>
      <c r="B15" s="84">
        <v>34.998305000000002</v>
      </c>
      <c r="C15" s="84">
        <v>24.772988000000002</v>
      </c>
      <c r="D15" s="84">
        <v>28.462308</v>
      </c>
      <c r="E15" s="84">
        <v>88.233600999999993</v>
      </c>
      <c r="F15" s="84">
        <v>115.994704</v>
      </c>
      <c r="G15" s="85">
        <f>IF(AND(F15&gt;0,E15&gt;0),(E15/F15%)-100,"x  ")</f>
        <v>-23.933078013630706</v>
      </c>
    </row>
    <row r="16" spans="1:7" s="9" customFormat="1" ht="12" x14ac:dyDescent="0.2">
      <c r="A16" s="37" t="s">
        <v>26</v>
      </c>
      <c r="B16" s="84">
        <v>104.910026</v>
      </c>
      <c r="C16" s="84">
        <v>107.848438</v>
      </c>
      <c r="D16" s="84">
        <v>128.507948</v>
      </c>
      <c r="E16" s="84">
        <v>341.266412</v>
      </c>
      <c r="F16" s="84">
        <v>387.56400500000001</v>
      </c>
      <c r="G16" s="85">
        <f>IF(AND(F16&gt;0,E16&gt;0),(E16/F16%)-100,"x  ")</f>
        <v>-11.945792798792027</v>
      </c>
    </row>
    <row r="17" spans="1:7" s="9" customFormat="1" ht="12" x14ac:dyDescent="0.2">
      <c r="A17" s="40" t="s">
        <v>27</v>
      </c>
      <c r="B17" s="84">
        <v>31.399191999999999</v>
      </c>
      <c r="C17" s="84">
        <v>38.766236999999997</v>
      </c>
      <c r="D17" s="84">
        <v>39.647919999999999</v>
      </c>
      <c r="E17" s="84">
        <v>109.813349</v>
      </c>
      <c r="F17" s="84">
        <v>119.803192</v>
      </c>
      <c r="G17" s="85">
        <f>IF(AND(F17&gt;0,E17&gt;0),(E17/F17%)-100,"x  ")</f>
        <v>-8.3385449362651372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1337.8231949999999</v>
      </c>
      <c r="C19" s="84">
        <v>1177.0118150000001</v>
      </c>
      <c r="D19" s="84">
        <v>1362.0109669999999</v>
      </c>
      <c r="E19" s="84">
        <v>3876.8459769999999</v>
      </c>
      <c r="F19" s="84">
        <v>4023.0965799999999</v>
      </c>
      <c r="G19" s="85">
        <f>IF(AND(F19&gt;0,E19&gt;0),(E19/F19%)-100,"x  ")</f>
        <v>-3.6352744730776578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122.323103</v>
      </c>
      <c r="C21" s="84">
        <v>55.195926999999998</v>
      </c>
      <c r="D21" s="84">
        <v>176.89066700000001</v>
      </c>
      <c r="E21" s="84">
        <v>354.40969699999999</v>
      </c>
      <c r="F21" s="84">
        <v>277.51822199999998</v>
      </c>
      <c r="G21" s="85">
        <f>IF(AND(F21&gt;0,E21&gt;0),(E21/F21%)-100,"x  ")</f>
        <v>27.706820275030466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96.094696999999996</v>
      </c>
      <c r="C23" s="84">
        <v>36.841807000000003</v>
      </c>
      <c r="D23" s="84">
        <v>143.32415</v>
      </c>
      <c r="E23" s="84">
        <v>276.26065399999999</v>
      </c>
      <c r="F23" s="84">
        <v>203.017155</v>
      </c>
      <c r="G23" s="85">
        <f>IF(AND(F23&gt;0,E23&gt;0),(E23/F23%)-100,"x  ")</f>
        <v>36.077492564606189</v>
      </c>
    </row>
    <row r="24" spans="1:7" s="9" customFormat="1" ht="12" x14ac:dyDescent="0.2">
      <c r="A24" s="40" t="s">
        <v>30</v>
      </c>
      <c r="B24" s="84">
        <v>124.651219</v>
      </c>
      <c r="C24" s="84">
        <v>100.851371</v>
      </c>
      <c r="D24" s="84">
        <v>99.056852000000006</v>
      </c>
      <c r="E24" s="84">
        <v>324.55944199999999</v>
      </c>
      <c r="F24" s="84">
        <v>367.48944499999999</v>
      </c>
      <c r="G24" s="85">
        <f>IF(AND(F24&gt;0,E24&gt;0),(E24/F24%)-100,"x  ")</f>
        <v>-11.681968988252166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18.610198</v>
      </c>
      <c r="C26" s="84">
        <v>15.551679999999999</v>
      </c>
      <c r="D26" s="84">
        <v>19.590658999999999</v>
      </c>
      <c r="E26" s="84">
        <v>53.752536999999997</v>
      </c>
      <c r="F26" s="84">
        <v>62.201756000000003</v>
      </c>
      <c r="G26" s="85">
        <f>IF(AND(F26&gt;0,E26&gt;0),(E26/F26%)-100,"x  ")</f>
        <v>-13.583569891499536</v>
      </c>
    </row>
    <row r="27" spans="1:7" s="9" customFormat="1" ht="12" x14ac:dyDescent="0.2">
      <c r="A27" s="39" t="s">
        <v>111</v>
      </c>
      <c r="B27" s="84">
        <v>11.848458000000001</v>
      </c>
      <c r="C27" s="84">
        <v>8.6250289999999996</v>
      </c>
      <c r="D27" s="84">
        <v>8.0521740000000008</v>
      </c>
      <c r="E27" s="84">
        <v>28.525660999999999</v>
      </c>
      <c r="F27" s="84">
        <v>44.558782000000001</v>
      </c>
      <c r="G27" s="85">
        <f>IF(AND(F27&gt;0,E27&gt;0),(E27/F27%)-100,"x  ")</f>
        <v>-35.981955251828921</v>
      </c>
    </row>
    <row r="28" spans="1:7" s="9" customFormat="1" ht="12" x14ac:dyDescent="0.2">
      <c r="A28" s="42" t="s">
        <v>33</v>
      </c>
      <c r="B28" s="84">
        <v>1090.8488729999999</v>
      </c>
      <c r="C28" s="84">
        <v>1020.964517</v>
      </c>
      <c r="D28" s="84">
        <v>1086.0634480000001</v>
      </c>
      <c r="E28" s="84">
        <v>3197.8768380000001</v>
      </c>
      <c r="F28" s="84">
        <v>3378.088913</v>
      </c>
      <c r="G28" s="85">
        <f>IF(AND(F28&gt;0,E28&gt;0),(E28/F28%)-100,"x  ")</f>
        <v>-5.3347345093992118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202.17118400000001</v>
      </c>
      <c r="C30" s="84">
        <v>188.71381299999999</v>
      </c>
      <c r="D30" s="84">
        <v>196.75300799999999</v>
      </c>
      <c r="E30" s="84">
        <v>587.63800500000002</v>
      </c>
      <c r="F30" s="84">
        <v>549.79737499999999</v>
      </c>
      <c r="G30" s="85">
        <f>IF(AND(F30&gt;0,E30&gt;0),(E30/F30%)-100,"x  ")</f>
        <v>6.8826501763490597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54.583750999999999</v>
      </c>
      <c r="C32" s="84">
        <v>49.950488999999997</v>
      </c>
      <c r="D32" s="84">
        <v>61.446747000000002</v>
      </c>
      <c r="E32" s="84">
        <v>165.980987</v>
      </c>
      <c r="F32" s="84">
        <v>177.29478599999999</v>
      </c>
      <c r="G32" s="85">
        <f>IF(AND(F32&gt;0,E32&gt;0),(E32/F32%)-100,"x  ")</f>
        <v>-6.3813489698450496</v>
      </c>
    </row>
    <row r="33" spans="1:7" s="9" customFormat="1" ht="12" x14ac:dyDescent="0.2">
      <c r="A33" s="45" t="s">
        <v>35</v>
      </c>
      <c r="B33" s="84">
        <v>28.801289000000001</v>
      </c>
      <c r="C33" s="84">
        <v>37.554003999999999</v>
      </c>
      <c r="D33" s="84">
        <v>26.716778999999999</v>
      </c>
      <c r="E33" s="84">
        <v>93.072072000000006</v>
      </c>
      <c r="F33" s="84">
        <v>88.522730999999993</v>
      </c>
      <c r="G33" s="85">
        <f>IF(AND(F33&gt;0,E33&gt;0),(E33/F33%)-100,"x  ")</f>
        <v>5.1391783201989369</v>
      </c>
    </row>
    <row r="34" spans="1:7" s="9" customFormat="1" ht="12" x14ac:dyDescent="0.2">
      <c r="A34" s="43" t="s">
        <v>36</v>
      </c>
      <c r="B34" s="84">
        <v>888.67768899999999</v>
      </c>
      <c r="C34" s="84">
        <v>832.25070400000004</v>
      </c>
      <c r="D34" s="84">
        <v>889.31043999999997</v>
      </c>
      <c r="E34" s="84">
        <v>2610.2388329999999</v>
      </c>
      <c r="F34" s="84">
        <v>2828.2915379999999</v>
      </c>
      <c r="G34" s="85">
        <f>IF(AND(F34&gt;0,E34&gt;0),(E34/F34%)-100,"x  ")</f>
        <v>-7.7096968990047543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43.870936</v>
      </c>
      <c r="C36" s="84">
        <v>40.261786000000001</v>
      </c>
      <c r="D36" s="84">
        <v>34.652807000000003</v>
      </c>
      <c r="E36" s="84">
        <v>118.785529</v>
      </c>
      <c r="F36" s="84">
        <v>146.61637099999999</v>
      </c>
      <c r="G36" s="85">
        <f t="shared" ref="G36:G47" si="0">IF(AND(F36&gt;0,E36&gt;0),(E36/F36%)-100,"x  ")</f>
        <v>-18.982083521900833</v>
      </c>
    </row>
    <row r="37" spans="1:7" s="9" customFormat="1" ht="12" x14ac:dyDescent="0.2">
      <c r="A37" s="45" t="s">
        <v>37</v>
      </c>
      <c r="B37" s="84">
        <v>14.293642999999999</v>
      </c>
      <c r="C37" s="84">
        <v>13.462528000000001</v>
      </c>
      <c r="D37" s="84">
        <v>14.69721</v>
      </c>
      <c r="E37" s="84">
        <v>42.453381</v>
      </c>
      <c r="F37" s="84">
        <v>38.718241999999996</v>
      </c>
      <c r="G37" s="85">
        <f t="shared" si="0"/>
        <v>9.6469746741084066</v>
      </c>
    </row>
    <row r="38" spans="1:7" s="9" customFormat="1" ht="12" x14ac:dyDescent="0.2">
      <c r="A38" s="45" t="s">
        <v>38</v>
      </c>
      <c r="B38" s="84">
        <v>52.912146</v>
      </c>
      <c r="C38" s="84">
        <v>41.654559999999996</v>
      </c>
      <c r="D38" s="84">
        <v>43.686981000000003</v>
      </c>
      <c r="E38" s="84">
        <v>138.25368700000001</v>
      </c>
      <c r="F38" s="84">
        <v>149.762486</v>
      </c>
      <c r="G38" s="85">
        <f t="shared" si="0"/>
        <v>-7.6847008268812971</v>
      </c>
    </row>
    <row r="39" spans="1:7" s="9" customFormat="1" ht="12" x14ac:dyDescent="0.2">
      <c r="A39" s="45" t="s">
        <v>39</v>
      </c>
      <c r="B39" s="84">
        <v>47.491900999999999</v>
      </c>
      <c r="C39" s="84">
        <v>46.583362000000001</v>
      </c>
      <c r="D39" s="84">
        <v>45.157432999999997</v>
      </c>
      <c r="E39" s="84">
        <v>139.232696</v>
      </c>
      <c r="F39" s="84">
        <v>140.25831299999999</v>
      </c>
      <c r="G39" s="85">
        <f t="shared" si="0"/>
        <v>-0.73123437610431097</v>
      </c>
    </row>
    <row r="40" spans="1:7" s="9" customFormat="1" ht="12" x14ac:dyDescent="0.2">
      <c r="A40" s="45" t="s">
        <v>40</v>
      </c>
      <c r="B40" s="84">
        <v>121.020447</v>
      </c>
      <c r="C40" s="84">
        <v>117.188435</v>
      </c>
      <c r="D40" s="84">
        <v>117.447007</v>
      </c>
      <c r="E40" s="84">
        <v>355.655889</v>
      </c>
      <c r="F40" s="84">
        <v>370.31769700000001</v>
      </c>
      <c r="G40" s="85">
        <f t="shared" si="0"/>
        <v>-3.9592512371883686</v>
      </c>
    </row>
    <row r="41" spans="1:7" s="9" customFormat="1" ht="12" x14ac:dyDescent="0.2">
      <c r="A41" s="45" t="s">
        <v>115</v>
      </c>
      <c r="B41" s="84">
        <v>164.94776899999999</v>
      </c>
      <c r="C41" s="84">
        <v>137.920413</v>
      </c>
      <c r="D41" s="84">
        <v>144.30344500000001</v>
      </c>
      <c r="E41" s="84">
        <v>447.171627</v>
      </c>
      <c r="F41" s="84">
        <v>534.68349999999998</v>
      </c>
      <c r="G41" s="85">
        <f t="shared" si="0"/>
        <v>-16.367041997742589</v>
      </c>
    </row>
    <row r="42" spans="1:7" s="9" customFormat="1" ht="12" x14ac:dyDescent="0.2">
      <c r="A42" s="45" t="s">
        <v>116</v>
      </c>
      <c r="B42" s="84">
        <v>14.049669</v>
      </c>
      <c r="C42" s="84">
        <v>12.957997000000001</v>
      </c>
      <c r="D42" s="84">
        <v>12.337243000000001</v>
      </c>
      <c r="E42" s="84">
        <v>39.344909000000001</v>
      </c>
      <c r="F42" s="84">
        <v>47.485450999999998</v>
      </c>
      <c r="G42" s="85">
        <f t="shared" si="0"/>
        <v>-17.143234040253702</v>
      </c>
    </row>
    <row r="43" spans="1:7" s="9" customFormat="1" ht="12" x14ac:dyDescent="0.2">
      <c r="A43" s="45" t="s">
        <v>117</v>
      </c>
      <c r="B43" s="84">
        <v>54.083475</v>
      </c>
      <c r="C43" s="84">
        <v>50.229379999999999</v>
      </c>
      <c r="D43" s="84">
        <v>71.941421000000005</v>
      </c>
      <c r="E43" s="84">
        <v>176.254276</v>
      </c>
      <c r="F43" s="84">
        <v>173.63501500000001</v>
      </c>
      <c r="G43" s="85">
        <f t="shared" si="0"/>
        <v>1.5084866379053778</v>
      </c>
    </row>
    <row r="44" spans="1:7" s="9" customFormat="1" ht="12" x14ac:dyDescent="0.2">
      <c r="A44" s="45" t="s">
        <v>114</v>
      </c>
      <c r="B44" s="84">
        <v>28.058641999999999</v>
      </c>
      <c r="C44" s="84">
        <v>22.122565999999999</v>
      </c>
      <c r="D44" s="84">
        <v>26.900798000000002</v>
      </c>
      <c r="E44" s="84">
        <v>77.082006000000007</v>
      </c>
      <c r="F44" s="84">
        <v>87.395538000000002</v>
      </c>
      <c r="G44" s="85">
        <f t="shared" si="0"/>
        <v>-11.80098233390359</v>
      </c>
    </row>
    <row r="45" spans="1:7" s="9" customFormat="1" ht="12" x14ac:dyDescent="0.2">
      <c r="A45" s="45" t="s">
        <v>41</v>
      </c>
      <c r="B45" s="84">
        <v>35.579101000000001</v>
      </c>
      <c r="C45" s="84">
        <v>53.891832000000001</v>
      </c>
      <c r="D45" s="84">
        <v>58.417285</v>
      </c>
      <c r="E45" s="84">
        <v>147.88821799999999</v>
      </c>
      <c r="F45" s="84">
        <v>137.806747</v>
      </c>
      <c r="G45" s="85">
        <f t="shared" si="0"/>
        <v>7.3156584996524145</v>
      </c>
    </row>
    <row r="46" spans="1:7" s="9" customFormat="1" ht="12" x14ac:dyDescent="0.2">
      <c r="A46" s="45" t="s">
        <v>131</v>
      </c>
      <c r="B46" s="84">
        <v>11.180441999999999</v>
      </c>
      <c r="C46" s="84">
        <v>8.2779120000000006</v>
      </c>
      <c r="D46" s="84">
        <v>11.883501000000001</v>
      </c>
      <c r="E46" s="84">
        <v>31.341854999999999</v>
      </c>
      <c r="F46" s="84">
        <v>26.626923000000001</v>
      </c>
      <c r="G46" s="85">
        <f t="shared" si="0"/>
        <v>17.707385866553167</v>
      </c>
    </row>
    <row r="47" spans="1:7" s="9" customFormat="1" ht="24" x14ac:dyDescent="0.2">
      <c r="A47" s="68" t="s">
        <v>132</v>
      </c>
      <c r="B47" s="84">
        <v>14.559759</v>
      </c>
      <c r="C47" s="84">
        <v>13.165063999999999</v>
      </c>
      <c r="D47" s="84">
        <v>13.963241</v>
      </c>
      <c r="E47" s="84">
        <v>41.688063999999997</v>
      </c>
      <c r="F47" s="84">
        <v>43.153154000000001</v>
      </c>
      <c r="G47" s="85">
        <f t="shared" si="0"/>
        <v>-3.3950936703259345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185.915944</v>
      </c>
      <c r="C49" s="84">
        <v>181.37336999999999</v>
      </c>
      <c r="D49" s="84">
        <v>197.74519799999999</v>
      </c>
      <c r="E49" s="84">
        <v>565.03451199999995</v>
      </c>
      <c r="F49" s="84">
        <v>302.979288</v>
      </c>
      <c r="G49" s="85">
        <f>IF(AND(F49&gt;0,E49&gt;0),(E49/F49%)-100,"x  ")</f>
        <v>86.492784945748497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1761.673495</v>
      </c>
      <c r="C51" s="87">
        <v>1586.8445529999999</v>
      </c>
      <c r="D51" s="87">
        <v>1822.9660799999999</v>
      </c>
      <c r="E51" s="87">
        <v>5171.4841280000001</v>
      </c>
      <c r="F51" s="87">
        <v>5128.0521470000003</v>
      </c>
      <c r="G51" s="88">
        <f>IF(AND(F51&gt;0,E51&gt;0),(E51/F51%)-100,"x  ")</f>
        <v>0.84694889511621341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177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91</v>
      </c>
      <c r="C4" s="89" t="s">
        <v>92</v>
      </c>
      <c r="D4" s="89" t="s">
        <v>93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1169.9997880000001</v>
      </c>
      <c r="C8" s="84">
        <v>1068.6680469999999</v>
      </c>
      <c r="D8" s="84">
        <v>1244.6374229999999</v>
      </c>
      <c r="E8" s="84">
        <v>3483.3052579999999</v>
      </c>
      <c r="F8" s="84">
        <v>3365.201298</v>
      </c>
      <c r="G8" s="85">
        <f>IF(AND(F8&gt;0,E8&gt;0),(E8/F8%)-100,"x  ")</f>
        <v>3.5095659825815204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1001.629469</v>
      </c>
      <c r="C10" s="84">
        <v>943.28334500000005</v>
      </c>
      <c r="D10" s="84">
        <v>988.26087900000005</v>
      </c>
      <c r="E10" s="84">
        <v>2933.1736930000002</v>
      </c>
      <c r="F10" s="84">
        <v>3003.4048539999999</v>
      </c>
      <c r="G10" s="85">
        <f>IF(AND(F10&gt;0,E10&gt;0),(E10/F10%)-100,"x  ")</f>
        <v>-2.3383847471134089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468.86514999999997</v>
      </c>
      <c r="C12" s="99">
        <f>SUM(C14:C31)</f>
        <v>470.34956500000004</v>
      </c>
      <c r="D12" s="99">
        <f>SUM(D14:D31)</f>
        <v>477.33462200000008</v>
      </c>
      <c r="E12" s="99">
        <f>SUM(E14:E31)</f>
        <v>1416.5493370000004</v>
      </c>
      <c r="F12" s="99">
        <f>SUM(F14:F31)</f>
        <v>1370.6278070000005</v>
      </c>
      <c r="G12" s="100">
        <f>IF(AND(F12&gt;0,E12&gt;0),(E12/F12%)-100,"x  ")</f>
        <v>3.3504011640119842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66.253940999999998</v>
      </c>
      <c r="C14" s="84">
        <v>68.550629999999998</v>
      </c>
      <c r="D14" s="84">
        <v>64.601872</v>
      </c>
      <c r="E14" s="84">
        <v>199.406443</v>
      </c>
      <c r="F14" s="84">
        <v>206.981055</v>
      </c>
      <c r="G14" s="85">
        <f t="shared" ref="G14:G32" si="0">IF(AND(F14&gt;0,E14&gt;0),(E14/F14%)-100,"x  ")</f>
        <v>-3.6595677802492617</v>
      </c>
    </row>
    <row r="15" spans="1:7" ht="12.75" customHeight="1" x14ac:dyDescent="0.2">
      <c r="A15" s="53" t="s">
        <v>45</v>
      </c>
      <c r="B15" s="84">
        <v>71.507323999999997</v>
      </c>
      <c r="C15" s="84">
        <v>59.725715999999998</v>
      </c>
      <c r="D15" s="84">
        <v>53.711151000000001</v>
      </c>
      <c r="E15" s="84">
        <v>184.94419099999999</v>
      </c>
      <c r="F15" s="84">
        <v>183.61926700000001</v>
      </c>
      <c r="G15" s="85">
        <f t="shared" si="0"/>
        <v>0.72156044496136929</v>
      </c>
    </row>
    <row r="16" spans="1:7" ht="12.75" customHeight="1" x14ac:dyDescent="0.2">
      <c r="A16" s="53" t="s">
        <v>46</v>
      </c>
      <c r="B16" s="84">
        <v>2.5951759999999999</v>
      </c>
      <c r="C16" s="84">
        <v>2.5716809999999999</v>
      </c>
      <c r="D16" s="84">
        <v>3.0559229999999999</v>
      </c>
      <c r="E16" s="84">
        <v>8.2227800000000002</v>
      </c>
      <c r="F16" s="84">
        <v>6.8224879999999999</v>
      </c>
      <c r="G16" s="85">
        <f t="shared" si="0"/>
        <v>20.524653176377882</v>
      </c>
    </row>
    <row r="17" spans="1:7" ht="12.75" customHeight="1" x14ac:dyDescent="0.2">
      <c r="A17" s="53" t="s">
        <v>47</v>
      </c>
      <c r="B17" s="84">
        <v>101.327713</v>
      </c>
      <c r="C17" s="84">
        <v>114.149767</v>
      </c>
      <c r="D17" s="84">
        <v>116.527879</v>
      </c>
      <c r="E17" s="84">
        <v>332.005359</v>
      </c>
      <c r="F17" s="84">
        <v>307.39258999999998</v>
      </c>
      <c r="G17" s="85">
        <f t="shared" si="0"/>
        <v>8.0069493542443553</v>
      </c>
    </row>
    <row r="18" spans="1:7" ht="12.75" customHeight="1" x14ac:dyDescent="0.2">
      <c r="A18" s="53" t="s">
        <v>48</v>
      </c>
      <c r="B18" s="84">
        <v>64.103161</v>
      </c>
      <c r="C18" s="84">
        <v>64.126724999999993</v>
      </c>
      <c r="D18" s="84">
        <v>74.113</v>
      </c>
      <c r="E18" s="84">
        <v>202.34288599999999</v>
      </c>
      <c r="F18" s="84">
        <v>189.34152599999999</v>
      </c>
      <c r="G18" s="85">
        <f t="shared" si="0"/>
        <v>6.8666183666439906</v>
      </c>
    </row>
    <row r="19" spans="1:7" ht="12.75" customHeight="1" x14ac:dyDescent="0.2">
      <c r="A19" s="53" t="s">
        <v>49</v>
      </c>
      <c r="B19" s="84">
        <v>16.175397</v>
      </c>
      <c r="C19" s="84">
        <v>15.222059</v>
      </c>
      <c r="D19" s="84">
        <v>15.831265</v>
      </c>
      <c r="E19" s="84">
        <v>47.228721</v>
      </c>
      <c r="F19" s="84">
        <v>31.496935000000001</v>
      </c>
      <c r="G19" s="85">
        <f t="shared" si="0"/>
        <v>49.947037703827391</v>
      </c>
    </row>
    <row r="20" spans="1:7" ht="12.75" customHeight="1" x14ac:dyDescent="0.2">
      <c r="A20" s="53" t="s">
        <v>50</v>
      </c>
      <c r="B20" s="84">
        <v>12.382466000000001</v>
      </c>
      <c r="C20" s="84">
        <v>7.5889680000000004</v>
      </c>
      <c r="D20" s="84">
        <v>9.6033650000000002</v>
      </c>
      <c r="E20" s="84">
        <v>29.574798999999999</v>
      </c>
      <c r="F20" s="84">
        <v>30.918161999999999</v>
      </c>
      <c r="G20" s="85">
        <f t="shared" si="0"/>
        <v>-4.3448992860571707</v>
      </c>
    </row>
    <row r="21" spans="1:7" ht="12.75" customHeight="1" x14ac:dyDescent="0.2">
      <c r="A21" s="53" t="s">
        <v>51</v>
      </c>
      <c r="B21" s="84">
        <v>2.326514</v>
      </c>
      <c r="C21" s="84">
        <v>3.0585960000000001</v>
      </c>
      <c r="D21" s="84">
        <v>1.7886359999999999</v>
      </c>
      <c r="E21" s="84">
        <v>7.1737460000000004</v>
      </c>
      <c r="F21" s="84">
        <v>10.418443</v>
      </c>
      <c r="G21" s="85">
        <f t="shared" si="0"/>
        <v>-31.14378031343071</v>
      </c>
    </row>
    <row r="22" spans="1:7" ht="12.75" customHeight="1" x14ac:dyDescent="0.2">
      <c r="A22" s="53" t="s">
        <v>52</v>
      </c>
      <c r="B22" s="84">
        <v>27.314354000000002</v>
      </c>
      <c r="C22" s="84">
        <v>26.460874</v>
      </c>
      <c r="D22" s="84">
        <v>26.484368</v>
      </c>
      <c r="E22" s="84">
        <v>80.259596000000002</v>
      </c>
      <c r="F22" s="84">
        <v>81.135960999999995</v>
      </c>
      <c r="G22" s="85">
        <f t="shared" si="0"/>
        <v>-1.0801190855433305</v>
      </c>
    </row>
    <row r="23" spans="1:7" ht="12.75" customHeight="1" x14ac:dyDescent="0.2">
      <c r="A23" s="53" t="s">
        <v>53</v>
      </c>
      <c r="B23" s="84">
        <v>41.079881</v>
      </c>
      <c r="C23" s="84">
        <v>41.720252000000002</v>
      </c>
      <c r="D23" s="84">
        <v>50.701832000000003</v>
      </c>
      <c r="E23" s="84">
        <v>133.50196500000001</v>
      </c>
      <c r="F23" s="84">
        <v>124.518573</v>
      </c>
      <c r="G23" s="85">
        <f t="shared" si="0"/>
        <v>7.214499639342975</v>
      </c>
    </row>
    <row r="24" spans="1:7" ht="12.75" customHeight="1" x14ac:dyDescent="0.2">
      <c r="A24" s="53" t="s">
        <v>54</v>
      </c>
      <c r="B24" s="84">
        <v>32.321415000000002</v>
      </c>
      <c r="C24" s="84">
        <v>27.488268999999999</v>
      </c>
      <c r="D24" s="84">
        <v>30.181398999999999</v>
      </c>
      <c r="E24" s="84">
        <v>89.991083000000003</v>
      </c>
      <c r="F24" s="84">
        <v>90.556696000000002</v>
      </c>
      <c r="G24" s="85">
        <f t="shared" si="0"/>
        <v>-0.62459544681267687</v>
      </c>
    </row>
    <row r="25" spans="1:7" ht="12.75" customHeight="1" x14ac:dyDescent="0.2">
      <c r="A25" s="53" t="s">
        <v>64</v>
      </c>
      <c r="B25" s="84">
        <v>3.7404519999999999</v>
      </c>
      <c r="C25" s="84">
        <v>4.6340310000000002</v>
      </c>
      <c r="D25" s="84">
        <v>3.302381</v>
      </c>
      <c r="E25" s="84">
        <v>11.676864</v>
      </c>
      <c r="F25" s="84">
        <v>11.22259</v>
      </c>
      <c r="G25" s="85">
        <f t="shared" si="0"/>
        <v>4.0478534812373965</v>
      </c>
    </row>
    <row r="26" spans="1:7" ht="12.75" customHeight="1" x14ac:dyDescent="0.2">
      <c r="A26" s="53" t="s">
        <v>65</v>
      </c>
      <c r="B26" s="84">
        <v>1.2697560000000001</v>
      </c>
      <c r="C26" s="84">
        <v>2.0616660000000002</v>
      </c>
      <c r="D26" s="84">
        <v>1.867521</v>
      </c>
      <c r="E26" s="84">
        <v>5.1989429999999999</v>
      </c>
      <c r="F26" s="84">
        <v>4.9477279999999997</v>
      </c>
      <c r="G26" s="85">
        <f t="shared" si="0"/>
        <v>5.0773809716298075</v>
      </c>
    </row>
    <row r="27" spans="1:7" ht="12.75" customHeight="1" x14ac:dyDescent="0.2">
      <c r="A27" s="53" t="s">
        <v>66</v>
      </c>
      <c r="B27" s="84">
        <v>12.092909000000001</v>
      </c>
      <c r="C27" s="84">
        <v>14.566910999999999</v>
      </c>
      <c r="D27" s="84">
        <v>8.8419109999999996</v>
      </c>
      <c r="E27" s="84">
        <v>35.501730999999999</v>
      </c>
      <c r="F27" s="84">
        <v>52.919905999999997</v>
      </c>
      <c r="G27" s="85">
        <f t="shared" si="0"/>
        <v>-32.914221351791511</v>
      </c>
    </row>
    <row r="28" spans="1:7" ht="12.75" customHeight="1" x14ac:dyDescent="0.2">
      <c r="A28" s="53" t="s">
        <v>57</v>
      </c>
      <c r="B28" s="84">
        <v>1.8043039999999999</v>
      </c>
      <c r="C28" s="84">
        <v>3.5489009999999999</v>
      </c>
      <c r="D28" s="84">
        <v>2.557429</v>
      </c>
      <c r="E28" s="84">
        <v>7.9106339999999999</v>
      </c>
      <c r="F28" s="84">
        <v>6.7686630000000001</v>
      </c>
      <c r="G28" s="85">
        <f t="shared" si="0"/>
        <v>16.871441228496678</v>
      </c>
    </row>
    <row r="29" spans="1:7" ht="12.75" customHeight="1" x14ac:dyDescent="0.2">
      <c r="A29" s="53" t="s">
        <v>58</v>
      </c>
      <c r="B29" s="84">
        <v>12.464262</v>
      </c>
      <c r="C29" s="84">
        <v>14.753056000000001</v>
      </c>
      <c r="D29" s="84">
        <v>13.992336</v>
      </c>
      <c r="E29" s="84">
        <v>41.209654</v>
      </c>
      <c r="F29" s="84">
        <v>30.814374000000001</v>
      </c>
      <c r="G29" s="85">
        <f t="shared" si="0"/>
        <v>33.735165283578368</v>
      </c>
    </row>
    <row r="30" spans="1:7" ht="12.75" customHeight="1" x14ac:dyDescent="0.2">
      <c r="A30" s="53" t="s">
        <v>55</v>
      </c>
      <c r="B30" s="84">
        <v>2.4674999999999999E-2</v>
      </c>
      <c r="C30" s="84">
        <v>2.4001000000000001E-2</v>
      </c>
      <c r="D30" s="84">
        <v>4.2115E-2</v>
      </c>
      <c r="E30" s="84">
        <v>9.0790999999999997E-2</v>
      </c>
      <c r="F30" s="84">
        <v>0.32980900000000002</v>
      </c>
      <c r="G30" s="85">
        <f t="shared" si="0"/>
        <v>-72.471642678034868</v>
      </c>
    </row>
    <row r="31" spans="1:7" ht="12.75" customHeight="1" x14ac:dyDescent="0.2">
      <c r="A31" s="53" t="s">
        <v>56</v>
      </c>
      <c r="B31" s="84">
        <v>8.1449999999999995E-2</v>
      </c>
      <c r="C31" s="84">
        <v>9.7461999999999993E-2</v>
      </c>
      <c r="D31" s="84">
        <v>0.13023899999999999</v>
      </c>
      <c r="E31" s="84">
        <v>0.30915100000000001</v>
      </c>
      <c r="F31" s="84">
        <v>0.423041</v>
      </c>
      <c r="G31" s="85">
        <f t="shared" si="0"/>
        <v>-26.921740445961504</v>
      </c>
    </row>
    <row r="32" spans="1:7" ht="12.75" customHeight="1" x14ac:dyDescent="0.2">
      <c r="A32" s="54" t="s">
        <v>59</v>
      </c>
      <c r="B32" s="99">
        <f>B10-B12</f>
        <v>532.764319</v>
      </c>
      <c r="C32" s="99">
        <f>C10-C12</f>
        <v>472.93378000000001</v>
      </c>
      <c r="D32" s="99">
        <f>D10-D12</f>
        <v>510.92625699999996</v>
      </c>
      <c r="E32" s="99">
        <f>E10-E12</f>
        <v>1516.6243559999998</v>
      </c>
      <c r="F32" s="99">
        <f>F10-F12</f>
        <v>1632.7770469999994</v>
      </c>
      <c r="G32" s="100">
        <f t="shared" si="0"/>
        <v>-7.1138120917006944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89.915126000000001</v>
      </c>
      <c r="C34" s="84">
        <v>54.012582000000002</v>
      </c>
      <c r="D34" s="84">
        <v>59.263643000000002</v>
      </c>
      <c r="E34" s="84">
        <v>203.191351</v>
      </c>
      <c r="F34" s="84">
        <v>325.49548800000002</v>
      </c>
      <c r="G34" s="85">
        <f t="shared" ref="G34:G43" si="1">IF(AND(F34&gt;0,E34&gt;0),(E34/F34%)-100,"x  ")</f>
        <v>-37.574756489404855</v>
      </c>
    </row>
    <row r="35" spans="1:7" ht="12.75" customHeight="1" x14ac:dyDescent="0.2">
      <c r="A35" s="53" t="s">
        <v>61</v>
      </c>
      <c r="B35" s="84">
        <v>178.83877799999999</v>
      </c>
      <c r="C35" s="84">
        <v>166.714877</v>
      </c>
      <c r="D35" s="84">
        <v>178.40563</v>
      </c>
      <c r="E35" s="84">
        <v>523.95928500000002</v>
      </c>
      <c r="F35" s="84">
        <v>513.335556</v>
      </c>
      <c r="G35" s="85">
        <f t="shared" si="1"/>
        <v>2.0695486365257807</v>
      </c>
    </row>
    <row r="36" spans="1:7" ht="12.75" customHeight="1" x14ac:dyDescent="0.2">
      <c r="A36" s="53" t="s">
        <v>62</v>
      </c>
      <c r="B36" s="84">
        <v>87.416723000000005</v>
      </c>
      <c r="C36" s="84">
        <v>79.565813000000006</v>
      </c>
      <c r="D36" s="84">
        <v>92.606455999999994</v>
      </c>
      <c r="E36" s="84">
        <v>259.58899200000002</v>
      </c>
      <c r="F36" s="84">
        <v>273.29438800000003</v>
      </c>
      <c r="G36" s="85">
        <f t="shared" si="1"/>
        <v>-5.0148838036147225</v>
      </c>
    </row>
    <row r="37" spans="1:7" ht="12.75" customHeight="1" x14ac:dyDescent="0.2">
      <c r="A37" s="53" t="s">
        <v>63</v>
      </c>
      <c r="B37" s="84">
        <v>112.85446</v>
      </c>
      <c r="C37" s="84">
        <v>113.430932</v>
      </c>
      <c r="D37" s="84">
        <v>117.916725</v>
      </c>
      <c r="E37" s="84">
        <v>344.20211699999999</v>
      </c>
      <c r="F37" s="84">
        <v>342.21414600000003</v>
      </c>
      <c r="G37" s="85">
        <f t="shared" si="1"/>
        <v>0.58091432608398463</v>
      </c>
    </row>
    <row r="38" spans="1:7" ht="12.75" customHeight="1" x14ac:dyDescent="0.2">
      <c r="A38" s="53" t="s">
        <v>67</v>
      </c>
      <c r="B38" s="84">
        <v>33.195155999999997</v>
      </c>
      <c r="C38" s="84">
        <v>30.646111000000001</v>
      </c>
      <c r="D38" s="84">
        <v>34.458606000000003</v>
      </c>
      <c r="E38" s="84">
        <v>98.299873000000005</v>
      </c>
      <c r="F38" s="84">
        <v>94.883353999999997</v>
      </c>
      <c r="G38" s="85">
        <f t="shared" si="1"/>
        <v>3.6007569884176007</v>
      </c>
    </row>
    <row r="39" spans="1:7" ht="12.75" customHeight="1" x14ac:dyDescent="0.2">
      <c r="A39" s="53" t="s">
        <v>149</v>
      </c>
      <c r="B39" s="84">
        <v>1.128396</v>
      </c>
      <c r="C39" s="84">
        <v>1.0176689999999999</v>
      </c>
      <c r="D39" s="84">
        <v>1.416757</v>
      </c>
      <c r="E39" s="84">
        <v>3.5628220000000002</v>
      </c>
      <c r="F39" s="84">
        <v>2.3849990000000001</v>
      </c>
      <c r="G39" s="85">
        <f t="shared" si="1"/>
        <v>49.384632865674149</v>
      </c>
    </row>
    <row r="40" spans="1:7" ht="12.75" customHeight="1" x14ac:dyDescent="0.2">
      <c r="A40" s="53" t="s">
        <v>68</v>
      </c>
      <c r="B40" s="84">
        <v>17.60332</v>
      </c>
      <c r="C40" s="84">
        <v>16.240200000000002</v>
      </c>
      <c r="D40" s="84">
        <v>15.286662</v>
      </c>
      <c r="E40" s="84">
        <v>49.130181999999998</v>
      </c>
      <c r="F40" s="84">
        <v>44.522283000000002</v>
      </c>
      <c r="G40" s="85">
        <f t="shared" si="1"/>
        <v>10.349646715106672</v>
      </c>
    </row>
    <row r="41" spans="1:7" ht="12.75" customHeight="1" x14ac:dyDescent="0.2">
      <c r="A41" s="53" t="s">
        <v>69</v>
      </c>
      <c r="B41" s="84">
        <v>8.5716780000000004</v>
      </c>
      <c r="C41" s="84">
        <v>8.6633859999999991</v>
      </c>
      <c r="D41" s="84">
        <v>8.5561620000000005</v>
      </c>
      <c r="E41" s="84">
        <v>25.791226000000002</v>
      </c>
      <c r="F41" s="84">
        <v>27.648669000000002</v>
      </c>
      <c r="G41" s="85">
        <f t="shared" si="1"/>
        <v>-6.7180195907441345</v>
      </c>
    </row>
    <row r="42" spans="1:7" ht="12.75" customHeight="1" x14ac:dyDescent="0.2">
      <c r="A42" s="53" t="s">
        <v>70</v>
      </c>
      <c r="B42" s="84">
        <v>3.2406820000000001</v>
      </c>
      <c r="C42" s="84">
        <v>2.6422099999999999</v>
      </c>
      <c r="D42" s="84">
        <v>3.0156160000000001</v>
      </c>
      <c r="E42" s="84">
        <v>8.8985079999999996</v>
      </c>
      <c r="F42" s="84">
        <v>8.9981639999999992</v>
      </c>
      <c r="G42" s="85">
        <f t="shared" si="1"/>
        <v>-1.1075148219125452</v>
      </c>
    </row>
    <row r="43" spans="1:7" ht="12.75" customHeight="1" x14ac:dyDescent="0.2">
      <c r="A43" s="56" t="s">
        <v>71</v>
      </c>
      <c r="B43" s="84">
        <f>B8-B10</f>
        <v>168.37031900000011</v>
      </c>
      <c r="C43" s="84">
        <f>C8-C10</f>
        <v>125.38470199999983</v>
      </c>
      <c r="D43" s="84">
        <f>D8-D10</f>
        <v>256.37654399999985</v>
      </c>
      <c r="E43" s="84">
        <f>E8-E10</f>
        <v>550.13156499999968</v>
      </c>
      <c r="F43" s="84">
        <f>F8-F10</f>
        <v>361.79644400000006</v>
      </c>
      <c r="G43" s="85">
        <f t="shared" si="1"/>
        <v>52.055547842808437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86.290819999999997</v>
      </c>
      <c r="C45" s="84">
        <v>43.788522</v>
      </c>
      <c r="D45" s="84">
        <v>149.62094500000001</v>
      </c>
      <c r="E45" s="84">
        <v>279.700287</v>
      </c>
      <c r="F45" s="84">
        <v>107.023619</v>
      </c>
      <c r="G45" s="85">
        <f>IF(AND(F45&gt;0,E45&gt;0),(E45/F45%)-100,"x  ")</f>
        <v>161.34444864922762</v>
      </c>
    </row>
    <row r="46" spans="1:7" ht="12.75" customHeight="1" x14ac:dyDescent="0.2">
      <c r="A46" s="54" t="s">
        <v>73</v>
      </c>
      <c r="B46" s="84">
        <v>17.779399999999999</v>
      </c>
      <c r="C46" s="84">
        <v>17.867820999999999</v>
      </c>
      <c r="D46" s="84">
        <v>32.064293999999997</v>
      </c>
      <c r="E46" s="84">
        <v>67.711515000000006</v>
      </c>
      <c r="F46" s="84">
        <v>66.559997999999993</v>
      </c>
      <c r="G46" s="85">
        <f>IF(AND(F46&gt;0,E46&gt;0),(E46/F46%)-100,"x  ")</f>
        <v>1.7300436216960406</v>
      </c>
    </row>
    <row r="47" spans="1:7" ht="12.75" customHeight="1" x14ac:dyDescent="0.2">
      <c r="A47" s="54" t="s">
        <v>74</v>
      </c>
      <c r="B47" s="84">
        <v>41.033205000000002</v>
      </c>
      <c r="C47" s="84">
        <v>48.292862999999997</v>
      </c>
      <c r="D47" s="84">
        <v>46.776949000000002</v>
      </c>
      <c r="E47" s="84">
        <v>136.10301699999999</v>
      </c>
      <c r="F47" s="84">
        <v>136.75438299999999</v>
      </c>
      <c r="G47" s="85">
        <f>IF(AND(F47&gt;0,E47&gt;0),(E47/F47%)-100,"x  ")</f>
        <v>-0.4763035638864892</v>
      </c>
    </row>
    <row r="48" spans="1:7" ht="12.75" customHeight="1" x14ac:dyDescent="0.2">
      <c r="A48" s="54" t="s">
        <v>75</v>
      </c>
      <c r="B48" s="84">
        <v>16.942900999999999</v>
      </c>
      <c r="C48" s="84">
        <v>10.74982</v>
      </c>
      <c r="D48" s="84">
        <v>23.378775000000001</v>
      </c>
      <c r="E48" s="84">
        <v>51.071496000000003</v>
      </c>
      <c r="F48" s="84">
        <v>31.214507000000001</v>
      </c>
      <c r="G48" s="85">
        <f>IF(AND(F48&gt;0,E48&gt;0),(E48/F48%)-100,"x  ")</f>
        <v>63.614616754959485</v>
      </c>
    </row>
    <row r="49" spans="1:7" ht="12.75" customHeight="1" x14ac:dyDescent="0.2">
      <c r="A49" s="55" t="s">
        <v>76</v>
      </c>
      <c r="B49" s="84">
        <v>14.514163999999999</v>
      </c>
      <c r="C49" s="84">
        <v>7.7989829999999998</v>
      </c>
      <c r="D49" s="84">
        <v>11.908664</v>
      </c>
      <c r="E49" s="84">
        <v>34.221811000000002</v>
      </c>
      <c r="F49" s="84">
        <v>27.268871000000001</v>
      </c>
      <c r="G49" s="85">
        <f>IF(AND(F49&gt;0,E49&gt;0),(E49/F49%)-100,"x  ")</f>
        <v>25.497718625754629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0.51606399999999997</v>
      </c>
      <c r="C51" s="84">
        <v>0.64075700000000002</v>
      </c>
      <c r="D51" s="84">
        <v>0.44477299999999997</v>
      </c>
      <c r="E51" s="84">
        <v>1.601594</v>
      </c>
      <c r="F51" s="84">
        <v>2.6060099999999999</v>
      </c>
      <c r="G51" s="85">
        <f>IF(AND(F51&gt;0,E51&gt;0),(E51/F51%)-100,"x  ")</f>
        <v>-38.542292623589319</v>
      </c>
    </row>
    <row r="52" spans="1:7" ht="12.75" customHeight="1" x14ac:dyDescent="0.2">
      <c r="A52" s="56" t="s">
        <v>118</v>
      </c>
      <c r="B52" s="84">
        <v>0.391428</v>
      </c>
      <c r="C52" s="84">
        <v>0.50201600000000002</v>
      </c>
      <c r="D52" s="84">
        <v>0.39247700000000002</v>
      </c>
      <c r="E52" s="84">
        <v>1.2859210000000001</v>
      </c>
      <c r="F52" s="84">
        <v>1.4421250000000001</v>
      </c>
      <c r="G52" s="85">
        <f>IF(AND(F52&gt;0,E52&gt;0),(E52/F52%)-100,"x  ")</f>
        <v>-10.831515992025658</v>
      </c>
    </row>
    <row r="53" spans="1:7" ht="12.75" customHeight="1" x14ac:dyDescent="0.2">
      <c r="A53" s="56" t="s">
        <v>78</v>
      </c>
      <c r="B53" s="84">
        <v>3.8073779999999999</v>
      </c>
      <c r="C53" s="84">
        <v>3.7202639999999998</v>
      </c>
      <c r="D53" s="84">
        <v>3.8812009999999999</v>
      </c>
      <c r="E53" s="84">
        <v>11.408842999999999</v>
      </c>
      <c r="F53" s="84">
        <v>10.453416000000001</v>
      </c>
      <c r="G53" s="85">
        <f>IF(AND(F53&gt;0,E53&gt;0),(E53/F53%)-100,"x  ")</f>
        <v>9.1398543787026085</v>
      </c>
    </row>
    <row r="54" spans="1:7" ht="12.75" customHeight="1" x14ac:dyDescent="0.2">
      <c r="A54" s="57" t="s">
        <v>79</v>
      </c>
      <c r="B54" s="84">
        <v>151.467828</v>
      </c>
      <c r="C54" s="84">
        <v>137.55532299999999</v>
      </c>
      <c r="D54" s="84">
        <v>178.80490699999999</v>
      </c>
      <c r="E54" s="84">
        <v>467.828058</v>
      </c>
      <c r="F54" s="84">
        <v>484.98730599999999</v>
      </c>
      <c r="G54" s="85">
        <f>IF(AND(F54&gt;0,E54&gt;0),(E54/F54%)-100,"x  ")</f>
        <v>-3.5380818812606236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115.747542</v>
      </c>
      <c r="C56" s="84">
        <v>114.202382</v>
      </c>
      <c r="D56" s="84">
        <v>153.310745</v>
      </c>
      <c r="E56" s="84">
        <v>383.26066900000001</v>
      </c>
      <c r="F56" s="84">
        <v>413.789536</v>
      </c>
      <c r="G56" s="85">
        <f>IF(AND(F56&gt;0,E56&gt;0),(E56/F56%)-100,"x  ")</f>
        <v>-7.3778731321035593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97.398116999999999</v>
      </c>
      <c r="C58" s="84">
        <v>97.283984000000004</v>
      </c>
      <c r="D58" s="84">
        <v>131.308493</v>
      </c>
      <c r="E58" s="84">
        <v>325.99059399999999</v>
      </c>
      <c r="F58" s="84">
        <v>354.89813299999997</v>
      </c>
      <c r="G58" s="85">
        <f>IF(AND(F58&gt;0,E58&gt;0),(E58/F58%)-100,"x  ")</f>
        <v>-8.1453060222213054</v>
      </c>
    </row>
    <row r="59" spans="1:7" ht="12.75" customHeight="1" x14ac:dyDescent="0.2">
      <c r="A59" s="51" t="s">
        <v>82</v>
      </c>
      <c r="B59" s="84">
        <v>6.5906320000000003</v>
      </c>
      <c r="C59" s="84">
        <v>5.0718949999999996</v>
      </c>
      <c r="D59" s="84">
        <v>6.4328320000000003</v>
      </c>
      <c r="E59" s="84">
        <v>18.095358999999998</v>
      </c>
      <c r="F59" s="84">
        <v>16.928789999999999</v>
      </c>
      <c r="G59" s="85">
        <f>IF(AND(F59&gt;0,E59&gt;0),(E59/F59%)-100,"x  ")</f>
        <v>6.8910359216459085</v>
      </c>
    </row>
    <row r="60" spans="1:7" ht="12.75" customHeight="1" x14ac:dyDescent="0.2">
      <c r="A60" s="50" t="s">
        <v>119</v>
      </c>
      <c r="B60" s="90">
        <v>34.004424999999998</v>
      </c>
      <c r="C60" s="84">
        <v>21.240542000000001</v>
      </c>
      <c r="D60" s="84">
        <v>22.331316000000001</v>
      </c>
      <c r="E60" s="84">
        <v>77.576283000000004</v>
      </c>
      <c r="F60" s="84">
        <v>63.854374999999997</v>
      </c>
      <c r="G60" s="85">
        <f>IF(AND(F60&gt;0,E60&gt;0),(E60/F60%)-100,"x  ")</f>
        <v>21.489377979190948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6.0802350000000001</v>
      </c>
      <c r="C62" s="84">
        <v>7.4660989999999998</v>
      </c>
      <c r="D62" s="84">
        <v>5.9600429999999998</v>
      </c>
      <c r="E62" s="84">
        <v>19.506377000000001</v>
      </c>
      <c r="F62" s="84">
        <v>13.899535</v>
      </c>
      <c r="G62" s="85">
        <f>IF(AND(F62&gt;0,E62&gt;0),(E62/F62%)-100,"x  ")</f>
        <v>40.338342253895547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416.66299700000002</v>
      </c>
      <c r="C64" s="84">
        <v>365.18896599999999</v>
      </c>
      <c r="D64" s="84">
        <v>378.86628899999999</v>
      </c>
      <c r="E64" s="84">
        <v>1160.7182519999999</v>
      </c>
      <c r="F64" s="84">
        <v>1220.953256</v>
      </c>
      <c r="G64" s="85">
        <f>IF(AND(F64&gt;0,E64&gt;0),(E64/F64%)-100,"x  ")</f>
        <v>-4.9334406296058972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56.414881999999999</v>
      </c>
      <c r="C66" s="84">
        <v>48.251823000000002</v>
      </c>
      <c r="D66" s="84">
        <v>56.080317000000001</v>
      </c>
      <c r="E66" s="84">
        <v>160.74702199999999</v>
      </c>
      <c r="F66" s="84">
        <v>168.73994500000001</v>
      </c>
      <c r="G66" s="85">
        <f t="shared" ref="G66:G71" si="2">IF(AND(F66&gt;0,E66&gt;0),(E66/F66%)-100,"x  ")</f>
        <v>-4.7368292078085119</v>
      </c>
    </row>
    <row r="67" spans="1:7" ht="12.75" customHeight="1" x14ac:dyDescent="0.2">
      <c r="A67" s="56" t="s">
        <v>178</v>
      </c>
      <c r="B67" s="84">
        <v>249.45623499999999</v>
      </c>
      <c r="C67" s="84">
        <v>227.18976799999999</v>
      </c>
      <c r="D67" s="84">
        <v>222.74705700000001</v>
      </c>
      <c r="E67" s="84">
        <v>699.39305999999999</v>
      </c>
      <c r="F67" s="84">
        <v>724.584157</v>
      </c>
      <c r="G67" s="85">
        <f t="shared" si="2"/>
        <v>-3.4766281813694064</v>
      </c>
    </row>
    <row r="68" spans="1:7" ht="12.75" customHeight="1" x14ac:dyDescent="0.2">
      <c r="A68" s="56" t="s">
        <v>86</v>
      </c>
      <c r="B68" s="84">
        <v>42.343786999999999</v>
      </c>
      <c r="C68" s="84">
        <v>33.824840000000002</v>
      </c>
      <c r="D68" s="84">
        <v>37.498964000000001</v>
      </c>
      <c r="E68" s="84">
        <v>113.667591</v>
      </c>
      <c r="F68" s="84">
        <v>118.425073</v>
      </c>
      <c r="G68" s="85">
        <f t="shared" si="2"/>
        <v>-4.0172928582446445</v>
      </c>
    </row>
    <row r="69" spans="1:7" ht="12.75" customHeight="1" x14ac:dyDescent="0.2">
      <c r="A69" s="56" t="s">
        <v>133</v>
      </c>
      <c r="B69" s="84">
        <v>20.494447000000001</v>
      </c>
      <c r="C69" s="84">
        <v>16.183198000000001</v>
      </c>
      <c r="D69" s="84">
        <v>16.011897000000001</v>
      </c>
      <c r="E69" s="84">
        <v>52.689542000000003</v>
      </c>
      <c r="F69" s="84">
        <v>54.171306000000001</v>
      </c>
      <c r="G69" s="85">
        <f t="shared" si="2"/>
        <v>-2.7353300287794298</v>
      </c>
    </row>
    <row r="70" spans="1:7" ht="12.75" customHeight="1" x14ac:dyDescent="0.2">
      <c r="A70" s="58" t="s">
        <v>134</v>
      </c>
      <c r="B70" s="84">
        <v>3.44232</v>
      </c>
      <c r="C70" s="84">
        <v>2.910148</v>
      </c>
      <c r="D70" s="84">
        <v>3.9890319999999999</v>
      </c>
      <c r="E70" s="84">
        <v>10.3415</v>
      </c>
      <c r="F70" s="84">
        <v>10.763453999999999</v>
      </c>
      <c r="G70" s="85">
        <f t="shared" si="2"/>
        <v>-3.9202471622956665</v>
      </c>
    </row>
    <row r="71" spans="1:7" ht="12.75" customHeight="1" x14ac:dyDescent="0.2">
      <c r="A71" s="59" t="s">
        <v>87</v>
      </c>
      <c r="B71" s="84">
        <v>5.0841459999999996</v>
      </c>
      <c r="C71" s="84">
        <v>3.7162320000000002</v>
      </c>
      <c r="D71" s="84">
        <v>4.5573269999999999</v>
      </c>
      <c r="E71" s="84">
        <v>13.357704999999999</v>
      </c>
      <c r="F71" s="84">
        <v>16.065214999999998</v>
      </c>
      <c r="G71" s="85">
        <f t="shared" si="2"/>
        <v>-16.853244727817213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3.068133</v>
      </c>
      <c r="C73" s="84">
        <v>1.644012</v>
      </c>
      <c r="D73" s="84">
        <v>2.3297970000000001</v>
      </c>
      <c r="E73" s="84">
        <v>7.0419419999999997</v>
      </c>
      <c r="F73" s="84">
        <v>7.8986809999999998</v>
      </c>
      <c r="G73" s="85">
        <f>IF(AND(F73&gt;0,E73&gt;0),(E73/F73%)-100,"x  ")</f>
        <v>-10.846608440067413</v>
      </c>
    </row>
    <row r="74" spans="1:7" ht="24" x14ac:dyDescent="0.2">
      <c r="A74" s="61" t="s">
        <v>103</v>
      </c>
      <c r="B74" s="84">
        <v>3.944572</v>
      </c>
      <c r="C74" s="84">
        <v>3.9170020000000001</v>
      </c>
      <c r="D74" s="84">
        <v>4.1914699999999998</v>
      </c>
      <c r="E74" s="84">
        <v>12.053044</v>
      </c>
      <c r="F74" s="84">
        <v>13.576200999999999</v>
      </c>
      <c r="G74" s="85">
        <f>IF(AND(F74&gt;0,E74&gt;0),(E74/F74%)-100,"x  ")</f>
        <v>-11.219316802984864</v>
      </c>
    </row>
    <row r="75" spans="1:7" x14ac:dyDescent="0.2">
      <c r="A75" s="62" t="s">
        <v>42</v>
      </c>
      <c r="B75" s="91">
        <v>1761.673495</v>
      </c>
      <c r="C75" s="87">
        <v>1586.8445529999999</v>
      </c>
      <c r="D75" s="87">
        <v>1822.9660799999999</v>
      </c>
      <c r="E75" s="87">
        <v>5171.4841280000001</v>
      </c>
      <c r="F75" s="87">
        <v>5128.0521470000003</v>
      </c>
      <c r="G75" s="88">
        <f>IF(AND(F75&gt;0,E75&gt;0),(E75/F75%)-100,"x  ")</f>
        <v>0.84694889511621341</v>
      </c>
    </row>
    <row r="77" spans="1:7" x14ac:dyDescent="0.2">
      <c r="A77" s="33" t="s">
        <v>151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1/18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37" sqref="B37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5171.4841280000001</v>
      </c>
      <c r="C8" s="94"/>
      <c r="D8" s="93">
        <v>5128.0521470000003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2018</v>
      </c>
      <c r="C9" s="20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686.916113</v>
      </c>
      <c r="C10" s="95">
        <f t="shared" ref="C10:C24" si="0">IF(B$8&gt;0,B10/B$8*100,0)</f>
        <v>13.28276556590062</v>
      </c>
      <c r="D10" s="96">
        <v>719.60570199999995</v>
      </c>
      <c r="E10" s="95">
        <f t="shared" ref="E10:E24" si="1">IF(D$8&gt;0,D10/D$8*100,0)</f>
        <v>14.032729804063749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523.95928500000002</v>
      </c>
      <c r="C11" s="97">
        <f t="shared" si="0"/>
        <v>10.131700533762134</v>
      </c>
      <c r="D11" s="96">
        <v>513.335556</v>
      </c>
      <c r="E11" s="95">
        <f t="shared" si="1"/>
        <v>10.010341963864589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344.20211699999999</v>
      </c>
      <c r="C12" s="97">
        <f t="shared" si="0"/>
        <v>6.6557705386038846</v>
      </c>
      <c r="D12" s="96">
        <v>342.21414600000003</v>
      </c>
      <c r="E12" s="95">
        <f t="shared" si="1"/>
        <v>6.6733749226828998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47</v>
      </c>
      <c r="B13" s="92">
        <v>332.005359</v>
      </c>
      <c r="C13" s="97">
        <f t="shared" si="0"/>
        <v>6.4199241606954036</v>
      </c>
      <c r="D13" s="96">
        <v>307.39258999999998</v>
      </c>
      <c r="E13" s="95">
        <f t="shared" si="1"/>
        <v>5.9943343239953206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172</v>
      </c>
      <c r="B14" s="92">
        <v>325.99059399999999</v>
      </c>
      <c r="C14" s="97">
        <f t="shared" si="0"/>
        <v>6.3036177996754743</v>
      </c>
      <c r="D14" s="96">
        <v>354.89813299999997</v>
      </c>
      <c r="E14" s="95">
        <f t="shared" si="1"/>
        <v>6.9207200478181869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72</v>
      </c>
      <c r="B15" s="92">
        <v>279.700287</v>
      </c>
      <c r="C15" s="97">
        <f t="shared" si="0"/>
        <v>5.4085109820915225</v>
      </c>
      <c r="D15" s="96">
        <v>107.023619</v>
      </c>
      <c r="E15" s="95">
        <f t="shared" si="1"/>
        <v>2.0870228291771693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259.58899200000002</v>
      </c>
      <c r="C16" s="97">
        <f t="shared" si="0"/>
        <v>5.0196227151603479</v>
      </c>
      <c r="D16" s="96">
        <v>273.29438800000003</v>
      </c>
      <c r="E16" s="95">
        <f t="shared" si="1"/>
        <v>5.3293995491032984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173</v>
      </c>
      <c r="B17" s="92">
        <v>203.191351</v>
      </c>
      <c r="C17" s="97">
        <f t="shared" si="0"/>
        <v>3.9290723121407209</v>
      </c>
      <c r="D17" s="96">
        <v>325.49548800000002</v>
      </c>
      <c r="E17" s="95">
        <f t="shared" si="1"/>
        <v>6.3473513659649612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202.34288599999999</v>
      </c>
      <c r="C18" s="97">
        <f t="shared" si="0"/>
        <v>3.9126657066286561</v>
      </c>
      <c r="D18" s="96">
        <v>189.34152599999999</v>
      </c>
      <c r="E18" s="95">
        <f t="shared" si="1"/>
        <v>3.6922699023403664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174</v>
      </c>
      <c r="B19" s="92">
        <v>199.406443</v>
      </c>
      <c r="C19" s="97">
        <f t="shared" si="0"/>
        <v>3.8558842696693665</v>
      </c>
      <c r="D19" s="96">
        <v>206.981055</v>
      </c>
      <c r="E19" s="95">
        <f t="shared" si="1"/>
        <v>4.0362509792551053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2">
        <v>184.94419099999999</v>
      </c>
      <c r="C20" s="97">
        <f t="shared" si="0"/>
        <v>3.5762304673556948</v>
      </c>
      <c r="D20" s="96">
        <v>183.61926700000001</v>
      </c>
      <c r="E20" s="95">
        <f t="shared" si="1"/>
        <v>3.5806825230398736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2">
        <v>136.10301699999999</v>
      </c>
      <c r="C21" s="97">
        <f t="shared" si="0"/>
        <v>2.6317980222175787</v>
      </c>
      <c r="D21" s="96">
        <v>136.75438299999999</v>
      </c>
      <c r="E21" s="95">
        <f t="shared" si="1"/>
        <v>2.6667900224065328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133.50196500000001</v>
      </c>
      <c r="C22" s="97">
        <f t="shared" si="0"/>
        <v>2.5815019769118011</v>
      </c>
      <c r="D22" s="96">
        <v>124.518573</v>
      </c>
      <c r="E22" s="95">
        <f t="shared" si="1"/>
        <v>2.4281846094885271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113.667591</v>
      </c>
      <c r="C23" s="97">
        <f t="shared" si="0"/>
        <v>2.1979684784212878</v>
      </c>
      <c r="D23" s="96">
        <v>118.425073</v>
      </c>
      <c r="E23" s="95">
        <f t="shared" si="1"/>
        <v>2.3093578147266056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175</v>
      </c>
      <c r="B24" s="92">
        <v>98.299873000000005</v>
      </c>
      <c r="C24" s="97">
        <f t="shared" si="0"/>
        <v>1.9008058531548875</v>
      </c>
      <c r="D24" s="96">
        <v>94.883353999999997</v>
      </c>
      <c r="E24" s="95">
        <f t="shared" si="1"/>
        <v>1.8502805993404026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1147.6640640000005</v>
      </c>
      <c r="C26" s="97">
        <f>IF(B$8&gt;0,B26/B$8*100,0)</f>
        <v>22.192160617610629</v>
      </c>
      <c r="D26" s="96">
        <f>D8-(SUM(D10:D24))</f>
        <v>1130.2692940000002</v>
      </c>
      <c r="E26" s="95">
        <f>IF(D$8&gt;0,D26/D$8*100,0)</f>
        <v>22.040908742732409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2018</v>
      </c>
      <c r="C33" s="6">
        <v>2017</v>
      </c>
      <c r="D33" s="6">
        <v>2016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1761.673495</v>
      </c>
      <c r="C34" s="98">
        <v>1687.0477860000001</v>
      </c>
      <c r="D34" s="98">
        <v>1650.878639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1586.8445529999999</v>
      </c>
      <c r="C35" s="98">
        <v>1582.678306</v>
      </c>
      <c r="D35" s="98">
        <v>1708.6447639999999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1822.9660799999999</v>
      </c>
      <c r="C36" s="98">
        <v>1858.326055</v>
      </c>
      <c r="D36" s="98">
        <v>1692.2706029999999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/>
      <c r="C37" s="98">
        <v>1597.5562849999999</v>
      </c>
      <c r="D37" s="98">
        <v>2109.648357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/>
      <c r="C38" s="98">
        <v>1862.559882</v>
      </c>
      <c r="D38" s="98">
        <v>1684.7416929999999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/>
      <c r="C39" s="98">
        <v>1747.24254</v>
      </c>
      <c r="D39" s="98">
        <v>1761.9757629999999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1723.336147</v>
      </c>
      <c r="D40" s="98">
        <v>1511.7262430000001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1805.4256250000001</v>
      </c>
      <c r="D41" s="98">
        <v>1541.385444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1687.3330940000001</v>
      </c>
      <c r="D42" s="98">
        <v>1838.6235160000001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1773.9858469999999</v>
      </c>
      <c r="D43" s="98">
        <v>1698.524071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1843.798092</v>
      </c>
      <c r="D44" s="98">
        <v>1752.0590769999999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1609.053541</v>
      </c>
      <c r="D45" s="98">
        <v>1834.062754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2019-08-08T15:15:04Z</cp:lastPrinted>
  <dcterms:created xsi:type="dcterms:W3CDTF">2012-03-28T07:56:08Z</dcterms:created>
  <dcterms:modified xsi:type="dcterms:W3CDTF">2019-08-20T11:50:23Z</dcterms:modified>
  <cp:category>LIS-Bericht</cp:category>
</cp:coreProperties>
</file>