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1" i="5"/>
  <c r="G49" i="5"/>
  <c r="G47" i="5"/>
  <c r="G46" i="5"/>
  <c r="G45" i="5"/>
  <c r="G44" i="5"/>
  <c r="G43" i="5"/>
  <c r="G42" i="5"/>
  <c r="G41" i="5"/>
  <c r="G40" i="5"/>
  <c r="G39" i="5"/>
  <c r="G38" i="5"/>
  <c r="G37" i="5"/>
  <c r="G36" i="5"/>
  <c r="G34" i="5"/>
  <c r="G33" i="5"/>
  <c r="G32" i="5"/>
  <c r="G30" i="5"/>
  <c r="G28" i="5"/>
  <c r="G27" i="5"/>
  <c r="G26" i="5"/>
  <c r="G24" i="5"/>
  <c r="G23" i="5"/>
  <c r="G21" i="5"/>
  <c r="G19" i="5"/>
  <c r="G17" i="5"/>
  <c r="G16" i="5"/>
  <c r="G15" i="5"/>
  <c r="G14" i="5"/>
  <c r="G13" i="5"/>
  <c r="G11" i="5"/>
  <c r="G10" i="5"/>
  <c r="G8" i="5"/>
  <c r="G32" i="10" l="1"/>
  <c r="G43" i="10"/>
  <c r="G12" i="10"/>
</calcChain>
</file>

<file path=xl/sharedStrings.xml><?xml version="1.0" encoding="utf-8"?>
<sst xmlns="http://schemas.openxmlformats.org/spreadsheetml/2006/main" count="221" uniqueCount="181">
  <si>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</si>
  <si>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</si>
  <si>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</si>
  <si>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</si>
  <si>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</si>
  <si>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</si>
  <si>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</si>
  <si>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</si>
  <si>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</si>
  <si>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</si>
  <si>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</si>
  <si>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</si>
  <si>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</si>
  <si>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</si>
  <si>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</si>
  <si>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</si>
  <si>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</si>
  <si>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</si>
  <si>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</si>
  <si>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</si>
  <si>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</si>
  <si>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</si>
  <si>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</si>
  <si>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</si>
  <si>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</si>
  <si>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</si>
  <si>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</si>
  <si>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</si>
  <si>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</si>
  <si>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</si>
  <si>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</si>
  <si>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</si>
  <si>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</si>
  <si>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</si>
  <si>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</si>
  <si>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</si>
  <si>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</si>
  <si>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</si>
  <si>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</si>
  <si>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</si>
  <si>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</si>
  <si>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</si>
  <si>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</si>
  <si>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</si>
  <si>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</si>
  <si>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</si>
  <si>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</si>
  <si>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</si>
  <si>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</si>
  <si>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</si>
  <si>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</si>
  <si>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</si>
  <si>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</si>
  <si>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</si>
  <si>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</si>
  <si>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</si>
  <si>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</si>
  <si>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</si>
  <si>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</si>
  <si>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</si>
  <si>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</si>
  <si>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</si>
  <si>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</si>
  <si>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</si>
  <si>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</si>
  <si>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</si>
  <si>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</si>
  <si>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</si>
  <si>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</si>
  <si>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</si>
  <si>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</si>
  <si>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</si>
  <si>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</si>
  <si>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</si>
  <si>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</si>
  <si>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</si>
  <si>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</si>
  <si>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</si>
  <si>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</si>
  <si>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</si>
  <si>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</si>
  <si>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</si>
  <si>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</si>
  <si>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</si>
  <si>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</si>
  <si>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</si>
  <si>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</si>
  <si>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</si>
  <si>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</si>
  <si>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</si>
  <si>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</si>
  <si>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</si>
  <si>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</si>
  <si>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</si>
  <si>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</si>
  <si>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</si>
  <si>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</si>
  <si>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</si>
  <si>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</si>
  <si>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</si>
  <si>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</si>
  <si>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</si>
  <si>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</si>
  <si>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</si>
  <si>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</si>
  <si>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</si>
  <si>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</si>
  <si>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</si>
  <si>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</si>
  <si>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</si>
  <si>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</si>
  <si>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</si>
  <si>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</si>
  <si>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</si>
  <si>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</si>
  <si>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</si>
  <si>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</si>
  <si>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</si>
  <si>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</si>
  <si>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</si>
  <si>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</si>
  <si>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</si>
  <si>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</si>
  <si>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</si>
  <si>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</si>
  <si>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</si>
  <si>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</si>
  <si>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</si>
  <si>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</si>
  <si>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</si>
  <si>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</si>
  <si>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</si>
  <si>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</si>
  <si>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</si>
  <si>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</si>
  <si>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</si>
  <si>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</si>
  <si>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</si>
  <si>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</si>
  <si>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</si>
  <si>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</si>
  <si>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</si>
  <si>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</si>
  <si>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</si>
  <si>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</si>
  <si>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</si>
  <si>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</si>
  <si>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</si>
  <si>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</si>
  <si>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</si>
  <si>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</si>
  <si>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</si>
  <si>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</si>
  <si>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</si>
  <si>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</si>
  <si>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</si>
  <si>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</si>
  <si>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</si>
  <si>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</si>
  <si>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</si>
  <si>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2/18 SH</t>
  </si>
  <si>
    <t>2. Quartal 2018</t>
  </si>
  <si>
    <t xml:space="preserve">© Statistisches Amt für Hamburg und Schleswig-Holstein, Hamburg 2019 
Auszugsweise Vervielfältigung und Verbreitung mit Quellenangabe gestattet.        </t>
  </si>
  <si>
    <t>Januar - Juni</t>
  </si>
  <si>
    <r>
      <t>2018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</si>
  <si>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</si>
  <si>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</si>
  <si>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</si>
  <si>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</si>
  <si>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Einfuhr des Landes Schleswig-Holstein 2016 bis 2018 im Monatsvergleich</t>
  </si>
  <si>
    <t>Januar - Juni 2018</t>
  </si>
  <si>
    <t>China, Volksrepublik</t>
  </si>
  <si>
    <t>Verein.Staaten (USA)</t>
  </si>
  <si>
    <t>Vereinigt.Königreich</t>
  </si>
  <si>
    <t>Frankreich</t>
  </si>
  <si>
    <t>Tschechische Republ.</t>
  </si>
  <si>
    <t>Korea, Republik</t>
  </si>
  <si>
    <t xml:space="preserve">2. Einfuhr des Landes Schleswig-Holstein in 2016 bis 2018 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</si>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</sst>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  <numFmt numFmtId="170" formatCode="\r\ ###\ ##0&quot;  &quot;;\r\ \-\ ###\ ##0&quot;  &quot;;\r\ &quot;-  &quot;"/>
    <numFmt numFmtId="171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4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170" fontId="16" fillId="0" borderId="0" xfId="0" applyNumberFormat="1" applyFont="1"/>
    <xf numFmtId="171" fontId="16" fillId="0" borderId="0" xfId="0" applyNumberFormat="1" applyFont="1"/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Italien</c:v>
                </c:pt>
                <c:pt idx="8">
                  <c:v>Frankreich</c:v>
                </c:pt>
                <c:pt idx="9">
                  <c:v>Norwegen</c:v>
                </c:pt>
                <c:pt idx="10">
                  <c:v>Belgien</c:v>
                </c:pt>
                <c:pt idx="11">
                  <c:v>Finnland</c:v>
                </c:pt>
                <c:pt idx="12">
                  <c:v>Schweiz</c:v>
                </c:pt>
                <c:pt idx="13">
                  <c:v>Tschechische Republ.</c:v>
                </c:pt>
                <c:pt idx="14">
                  <c:v>Korea, Republik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1352.954479</c:v>
                </c:pt>
                <c:pt idx="1">
                  <c:v>1106.2611609999999</c:v>
                </c:pt>
                <c:pt idx="2">
                  <c:v>701.64392899999996</c:v>
                </c:pt>
                <c:pt idx="3">
                  <c:v>689.89449999999999</c:v>
                </c:pt>
                <c:pt idx="4">
                  <c:v>650.570198</c:v>
                </c:pt>
                <c:pt idx="5">
                  <c:v>527.32029899999998</c:v>
                </c:pt>
                <c:pt idx="6">
                  <c:v>438.602395</c:v>
                </c:pt>
                <c:pt idx="7">
                  <c:v>420.64503000000002</c:v>
                </c:pt>
                <c:pt idx="8">
                  <c:v>398.56548099999998</c:v>
                </c:pt>
                <c:pt idx="9">
                  <c:v>388.76908800000001</c:v>
                </c:pt>
                <c:pt idx="10">
                  <c:v>365.81518299999999</c:v>
                </c:pt>
                <c:pt idx="11">
                  <c:v>270.49042400000002</c:v>
                </c:pt>
                <c:pt idx="12">
                  <c:v>264.952765</c:v>
                </c:pt>
                <c:pt idx="13">
                  <c:v>227.646534</c:v>
                </c:pt>
                <c:pt idx="14">
                  <c:v>224.68535299999999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Italien</c:v>
                </c:pt>
                <c:pt idx="8">
                  <c:v>Frankreich</c:v>
                </c:pt>
                <c:pt idx="9">
                  <c:v>Norwegen</c:v>
                </c:pt>
                <c:pt idx="10">
                  <c:v>Belgien</c:v>
                </c:pt>
                <c:pt idx="11">
                  <c:v>Finnland</c:v>
                </c:pt>
                <c:pt idx="12">
                  <c:v>Schweiz</c:v>
                </c:pt>
                <c:pt idx="13">
                  <c:v>Tschechische Republ.</c:v>
                </c:pt>
                <c:pt idx="14">
                  <c:v>Korea, Republik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1441.09285</c:v>
                </c:pt>
                <c:pt idx="1">
                  <c:v>1078.1159540000001</c:v>
                </c:pt>
                <c:pt idx="2">
                  <c:v>684.71349099999998</c:v>
                </c:pt>
                <c:pt idx="3">
                  <c:v>753.382926</c:v>
                </c:pt>
                <c:pt idx="4">
                  <c:v>667.94060400000001</c:v>
                </c:pt>
                <c:pt idx="5">
                  <c:v>529.31023000000005</c:v>
                </c:pt>
                <c:pt idx="6">
                  <c:v>612.25383299999999</c:v>
                </c:pt>
                <c:pt idx="7">
                  <c:v>402.66678200000001</c:v>
                </c:pt>
                <c:pt idx="8">
                  <c:v>410.87419</c:v>
                </c:pt>
                <c:pt idx="9">
                  <c:v>189.55875700000001</c:v>
                </c:pt>
                <c:pt idx="10">
                  <c:v>356.65134799999998</c:v>
                </c:pt>
                <c:pt idx="11">
                  <c:v>245.35672099999999</c:v>
                </c:pt>
                <c:pt idx="12">
                  <c:v>254.871613</c:v>
                </c:pt>
                <c:pt idx="13">
                  <c:v>186.30385200000001</c:v>
                </c:pt>
                <c:pt idx="14">
                  <c:v>45.982906999999997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0175488"/>
        <c:axId val="40186240"/>
      </c:barChart>
      <c:catAx>
        <c:axId val="401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86240"/>
        <c:crosses val="autoZero"/>
        <c:auto val="1"/>
        <c:lblAlgn val="ctr"/>
        <c:lblOffset val="100"/>
        <c:noMultiLvlLbl val="0"/>
      </c:catAx>
      <c:valAx>
        <c:axId val="4018624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175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1761.673495</c:v>
                </c:pt>
                <c:pt idx="1">
                  <c:v>1586.8445529999999</c:v>
                </c:pt>
                <c:pt idx="2">
                  <c:v>1822.9660799999999</c:v>
                </c:pt>
                <c:pt idx="3">
                  <c:v>1780.4251979999999</c:v>
                </c:pt>
                <c:pt idx="4">
                  <c:v>1796.5935019999999</c:v>
                </c:pt>
                <c:pt idx="5">
                  <c:v>1831.4425960000001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  <c:pt idx="9">
                  <c:v>1773.9858469999999</c:v>
                </c:pt>
                <c:pt idx="10">
                  <c:v>1843.798092</c:v>
                </c:pt>
                <c:pt idx="11">
                  <c:v>1609.053541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31776"/>
        <c:axId val="41451520"/>
      </c:lineChart>
      <c:catAx>
        <c:axId val="4073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451520"/>
        <c:crosses val="autoZero"/>
        <c:auto val="1"/>
        <c:lblAlgn val="ctr"/>
        <c:lblOffset val="100"/>
        <c:noMultiLvlLbl val="0"/>
      </c:catAx>
      <c:valAx>
        <c:axId val="41451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7317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47623</xdr:rowOff>
    </xdr:from>
    <xdr:to>
      <xdr:col>6</xdr:col>
      <xdr:colOff>900450</xdr:colOff>
      <xdr:row>47</xdr:row>
      <xdr:rowOff>154893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53223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123825</xdr:rowOff>
    </xdr:from>
    <xdr:to>
      <xdr:col>6</xdr:col>
      <xdr:colOff>561975</xdr:colOff>
      <xdr:row>26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160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161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.75" x14ac:dyDescent="0.25">
      <c r="G22" s="79" t="s">
        <v>180</v>
      </c>
    </row>
    <row r="23" spans="1:7" ht="20.25" customHeight="1" x14ac:dyDescent="0.25">
      <c r="A23" s="101"/>
      <c r="B23" s="101"/>
      <c r="C23" s="101"/>
      <c r="D23" s="101"/>
      <c r="E23" s="101"/>
      <c r="F23" s="101"/>
      <c r="G23" s="101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x14ac:dyDescent="0.2"/>
    <row r="2" spans="1:7" s="48" customFormat="1" ht="15.75" x14ac:dyDescent="0.25">
      <c r="A2" s="109" t="s">
        <v>0</v>
      </c>
      <c r="B2" s="109"/>
      <c r="C2" s="109"/>
      <c r="D2" s="109"/>
      <c r="E2" s="109"/>
      <c r="F2" s="109"/>
      <c r="G2" s="109"/>
    </row>
    <row r="3" spans="1:7" s="48" customFormat="1" x14ac:dyDescent="0.2"/>
    <row r="4" spans="1:7" s="48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48" customFormat="1" x14ac:dyDescent="0.2">
      <c r="A5" s="106"/>
      <c r="B5" s="106"/>
      <c r="C5" s="106"/>
      <c r="D5" s="106"/>
      <c r="E5" s="106"/>
      <c r="F5" s="106"/>
      <c r="G5" s="106"/>
    </row>
    <row r="6" spans="1:7" s="48" customFormat="1" x14ac:dyDescent="0.2">
      <c r="A6" s="73" t="s">
        <v>136</v>
      </c>
      <c r="B6" s="75"/>
      <c r="C6" s="75"/>
      <c r="D6" s="75"/>
      <c r="E6" s="75"/>
      <c r="F6" s="75"/>
      <c r="G6" s="75"/>
    </row>
    <row r="7" spans="1:7" s="48" customFormat="1" ht="5.85" customHeight="1" x14ac:dyDescent="0.2">
      <c r="A7" s="73"/>
      <c r="B7" s="75"/>
      <c r="C7" s="75"/>
      <c r="D7" s="75"/>
      <c r="E7" s="75"/>
      <c r="F7" s="75"/>
      <c r="G7" s="75"/>
    </row>
    <row r="8" spans="1:7" s="48" customFormat="1" x14ac:dyDescent="0.2">
      <c r="A8" s="107" t="s">
        <v>107</v>
      </c>
      <c r="B8" s="103"/>
      <c r="C8" s="103"/>
      <c r="D8" s="103"/>
      <c r="E8" s="103"/>
      <c r="F8" s="103"/>
      <c r="G8" s="103"/>
    </row>
    <row r="9" spans="1:7" s="48" customFormat="1" x14ac:dyDescent="0.2">
      <c r="A9" s="103" t="s">
        <v>4</v>
      </c>
      <c r="B9" s="103"/>
      <c r="C9" s="103"/>
      <c r="D9" s="103"/>
      <c r="E9" s="103"/>
      <c r="F9" s="103"/>
      <c r="G9" s="103"/>
    </row>
    <row r="10" spans="1:7" s="48" customFormat="1" ht="5.85" customHeight="1" x14ac:dyDescent="0.2">
      <c r="A10" s="75"/>
      <c r="B10" s="75"/>
      <c r="C10" s="75"/>
      <c r="D10" s="75"/>
      <c r="E10" s="75"/>
      <c r="F10" s="75"/>
      <c r="G10" s="75"/>
    </row>
    <row r="11" spans="1:7" s="48" customFormat="1" x14ac:dyDescent="0.2">
      <c r="A11" s="112" t="s">
        <v>2</v>
      </c>
      <c r="B11" s="112"/>
      <c r="C11" s="112"/>
      <c r="D11" s="112"/>
      <c r="E11" s="112"/>
      <c r="F11" s="112"/>
      <c r="G11" s="112"/>
    </row>
    <row r="12" spans="1:7" s="48" customFormat="1" x14ac:dyDescent="0.2">
      <c r="A12" s="103" t="s">
        <v>3</v>
      </c>
      <c r="B12" s="103"/>
      <c r="C12" s="103"/>
      <c r="D12" s="103"/>
      <c r="E12" s="103"/>
      <c r="F12" s="103"/>
      <c r="G12" s="103"/>
    </row>
    <row r="13" spans="1:7" s="48" customFormat="1" x14ac:dyDescent="0.2">
      <c r="A13" s="75"/>
      <c r="B13" s="75"/>
      <c r="C13" s="75"/>
      <c r="D13" s="75"/>
      <c r="E13" s="75"/>
      <c r="F13" s="75"/>
      <c r="G13" s="75"/>
    </row>
    <row r="14" spans="1:7" s="48" customFormat="1" x14ac:dyDescent="0.2">
      <c r="A14" s="75"/>
      <c r="B14" s="75"/>
      <c r="C14" s="75"/>
      <c r="D14" s="75"/>
      <c r="E14" s="75"/>
      <c r="F14" s="75"/>
      <c r="G14" s="75"/>
    </row>
    <row r="15" spans="1:7" s="48" customFormat="1" ht="12.75" customHeight="1" x14ac:dyDescent="0.2">
      <c r="A15" s="107" t="s">
        <v>109</v>
      </c>
      <c r="B15" s="103"/>
      <c r="C15" s="103"/>
      <c r="D15" s="74"/>
      <c r="E15" s="74"/>
      <c r="F15" s="74"/>
      <c r="G15" s="74"/>
    </row>
    <row r="16" spans="1:7" s="48" customFormat="1" ht="5.85" customHeight="1" x14ac:dyDescent="0.2">
      <c r="A16" s="74"/>
      <c r="B16" s="76"/>
      <c r="C16" s="76"/>
      <c r="D16" s="74"/>
      <c r="E16" s="74"/>
      <c r="F16" s="74"/>
      <c r="G16" s="74"/>
    </row>
    <row r="17" spans="1:7" s="48" customFormat="1" ht="12.75" customHeight="1" x14ac:dyDescent="0.2">
      <c r="A17" s="102" t="s">
        <v>147</v>
      </c>
      <c r="B17" s="103"/>
      <c r="C17" s="103"/>
      <c r="D17" s="76"/>
      <c r="E17" s="76"/>
      <c r="F17" s="76"/>
      <c r="G17" s="76"/>
    </row>
    <row r="18" spans="1:7" s="48" customFormat="1" ht="12.75" customHeight="1" x14ac:dyDescent="0.2">
      <c r="A18" s="76" t="s">
        <v>121</v>
      </c>
      <c r="B18" s="104" t="s">
        <v>153</v>
      </c>
      <c r="C18" s="103"/>
      <c r="D18" s="76"/>
      <c r="E18" s="76"/>
      <c r="F18" s="76"/>
      <c r="G18" s="76"/>
    </row>
    <row r="19" spans="1:7" s="48" customFormat="1" ht="12.75" customHeight="1" x14ac:dyDescent="0.2">
      <c r="A19" s="76" t="s">
        <v>122</v>
      </c>
      <c r="B19" s="105" t="s">
        <v>148</v>
      </c>
      <c r="C19" s="105"/>
      <c r="D19" s="105"/>
      <c r="E19" s="76"/>
      <c r="F19" s="76"/>
      <c r="G19" s="76"/>
    </row>
    <row r="20" spans="1:7" s="48" customFormat="1" x14ac:dyDescent="0.2">
      <c r="A20" s="76"/>
      <c r="B20" s="76"/>
      <c r="C20" s="76"/>
      <c r="D20" s="76"/>
      <c r="E20" s="76"/>
      <c r="F20" s="76"/>
      <c r="G20" s="76"/>
    </row>
    <row r="21" spans="1:7" s="48" customFormat="1" ht="12.75" customHeight="1" x14ac:dyDescent="0.2">
      <c r="A21" s="107" t="s">
        <v>137</v>
      </c>
      <c r="B21" s="103"/>
      <c r="C21" s="74"/>
      <c r="D21" s="74"/>
      <c r="E21" s="74"/>
      <c r="F21" s="74"/>
      <c r="G21" s="74"/>
    </row>
    <row r="22" spans="1:7" s="48" customFormat="1" ht="5.85" customHeight="1" x14ac:dyDescent="0.2">
      <c r="A22" s="74"/>
      <c r="B22" s="76"/>
      <c r="C22" s="74"/>
      <c r="D22" s="74"/>
      <c r="E22" s="74"/>
      <c r="F22" s="74"/>
      <c r="G22" s="74"/>
    </row>
    <row r="23" spans="1:7" s="48" customFormat="1" ht="12.75" customHeight="1" x14ac:dyDescent="0.2">
      <c r="A23" s="76" t="s">
        <v>123</v>
      </c>
      <c r="B23" s="103" t="s">
        <v>124</v>
      </c>
      <c r="C23" s="103"/>
      <c r="D23" s="76"/>
      <c r="E23" s="76"/>
      <c r="F23" s="76"/>
      <c r="G23" s="76"/>
    </row>
    <row r="24" spans="1:7" s="48" customFormat="1" ht="12.75" customHeight="1" x14ac:dyDescent="0.2">
      <c r="A24" s="76" t="s">
        <v>125</v>
      </c>
      <c r="B24" s="103" t="s">
        <v>126</v>
      </c>
      <c r="C24" s="103"/>
      <c r="D24" s="76"/>
      <c r="E24" s="76"/>
      <c r="F24" s="76"/>
      <c r="G24" s="76"/>
    </row>
    <row r="25" spans="1:7" s="48" customFormat="1" ht="12.75" customHeight="1" x14ac:dyDescent="0.2">
      <c r="A25" s="76"/>
      <c r="B25" s="103"/>
      <c r="C25" s="103"/>
      <c r="D25" s="76"/>
      <c r="E25" s="76"/>
      <c r="F25" s="76"/>
      <c r="G25" s="76"/>
    </row>
    <row r="26" spans="1:7" s="48" customFormat="1" x14ac:dyDescent="0.2">
      <c r="A26" s="75"/>
      <c r="B26" s="75"/>
      <c r="C26" s="75"/>
      <c r="D26" s="75"/>
      <c r="E26" s="75"/>
      <c r="F26" s="75"/>
      <c r="G26" s="75"/>
    </row>
    <row r="27" spans="1:7" s="48" customFormat="1" x14ac:dyDescent="0.2">
      <c r="A27" s="75" t="s">
        <v>138</v>
      </c>
      <c r="B27" s="77" t="s">
        <v>139</v>
      </c>
      <c r="C27" s="75"/>
      <c r="D27" s="75"/>
      <c r="E27" s="75"/>
      <c r="F27" s="75"/>
      <c r="G27" s="75"/>
    </row>
    <row r="28" spans="1:7" s="48" customFormat="1" x14ac:dyDescent="0.2">
      <c r="A28" s="75"/>
      <c r="B28" s="75"/>
      <c r="C28" s="75"/>
      <c r="D28" s="75"/>
      <c r="E28" s="75"/>
      <c r="F28" s="75"/>
      <c r="G28" s="75"/>
    </row>
    <row r="29" spans="1:7" s="48" customFormat="1" ht="27.75" customHeight="1" x14ac:dyDescent="0.2">
      <c r="A29" s="108" t="s">
        <v>162</v>
      </c>
      <c r="B29" s="103"/>
      <c r="C29" s="103"/>
      <c r="D29" s="103"/>
      <c r="E29" s="103"/>
      <c r="F29" s="103"/>
      <c r="G29" s="103"/>
    </row>
    <row r="30" spans="1:7" s="48" customFormat="1" ht="41.85" customHeight="1" x14ac:dyDescent="0.2">
      <c r="A30" s="103" t="s">
        <v>144</v>
      </c>
      <c r="B30" s="103"/>
      <c r="C30" s="103"/>
      <c r="D30" s="103"/>
      <c r="E30" s="103"/>
      <c r="F30" s="103"/>
      <c r="G30" s="103"/>
    </row>
    <row r="31" spans="1:7" s="48" customFormat="1" x14ac:dyDescent="0.2">
      <c r="A31" s="75"/>
      <c r="B31" s="75"/>
      <c r="C31" s="75"/>
      <c r="D31" s="75"/>
      <c r="E31" s="75"/>
      <c r="F31" s="75"/>
      <c r="G31" s="75"/>
    </row>
    <row r="32" spans="1:7" s="48" customFormat="1" x14ac:dyDescent="0.2">
      <c r="A32" s="75"/>
      <c r="B32" s="75"/>
      <c r="C32" s="75"/>
      <c r="D32" s="75"/>
      <c r="E32" s="75"/>
      <c r="F32" s="75"/>
      <c r="G32" s="75"/>
    </row>
    <row r="33" spans="1:7" s="48" customFormat="1" x14ac:dyDescent="0.2">
      <c r="A33" s="75"/>
      <c r="B33" s="75"/>
      <c r="C33" s="75"/>
      <c r="D33" s="75"/>
      <c r="E33" s="75"/>
      <c r="F33" s="75"/>
      <c r="G33" s="75"/>
    </row>
    <row r="34" spans="1:7" s="48" customFormat="1" x14ac:dyDescent="0.2">
      <c r="A34" s="75"/>
      <c r="B34" s="75"/>
      <c r="C34" s="75"/>
      <c r="D34" s="75"/>
      <c r="E34" s="75"/>
      <c r="F34" s="75"/>
      <c r="G34" s="75"/>
    </row>
    <row r="35" spans="1:7" s="48" customFormat="1" x14ac:dyDescent="0.2">
      <c r="A35" s="75"/>
      <c r="B35" s="75"/>
      <c r="C35" s="75"/>
      <c r="D35" s="75"/>
      <c r="E35" s="75"/>
      <c r="F35" s="75"/>
      <c r="G35" s="75"/>
    </row>
    <row r="36" spans="1:7" s="48" customFormat="1" x14ac:dyDescent="0.2">
      <c r="A36" s="75"/>
      <c r="B36" s="75"/>
      <c r="C36" s="75"/>
      <c r="D36" s="75"/>
      <c r="E36" s="75"/>
      <c r="F36" s="75"/>
      <c r="G36" s="75"/>
    </row>
    <row r="37" spans="1:7" s="48" customFormat="1" x14ac:dyDescent="0.2">
      <c r="A37" s="75"/>
      <c r="B37" s="75"/>
      <c r="C37" s="75"/>
      <c r="D37" s="75"/>
      <c r="E37" s="75"/>
      <c r="F37" s="75"/>
      <c r="G37" s="75"/>
    </row>
    <row r="38" spans="1:7" s="48" customFormat="1" x14ac:dyDescent="0.2">
      <c r="A38" s="75"/>
      <c r="B38" s="75"/>
      <c r="C38" s="75"/>
      <c r="D38" s="75"/>
      <c r="E38" s="75"/>
      <c r="F38" s="75"/>
      <c r="G38" s="75"/>
    </row>
    <row r="39" spans="1:7" s="48" customFormat="1" x14ac:dyDescent="0.2">
      <c r="A39" s="75"/>
      <c r="B39" s="75"/>
      <c r="C39" s="75"/>
      <c r="D39" s="75"/>
      <c r="E39" s="75"/>
      <c r="F39" s="75"/>
      <c r="G39" s="75"/>
    </row>
    <row r="40" spans="1:7" s="48" customFormat="1" x14ac:dyDescent="0.2">
      <c r="A40" s="75"/>
      <c r="B40" s="75"/>
      <c r="C40" s="75"/>
      <c r="D40" s="75"/>
      <c r="E40" s="75"/>
      <c r="F40" s="75"/>
      <c r="G40" s="75"/>
    </row>
    <row r="41" spans="1:7" s="48" customFormat="1" x14ac:dyDescent="0.2">
      <c r="A41" s="106" t="s">
        <v>140</v>
      </c>
      <c r="B41" s="106"/>
      <c r="C41" s="75"/>
      <c r="D41" s="75"/>
      <c r="E41" s="75"/>
      <c r="F41" s="75"/>
      <c r="G41" s="75"/>
    </row>
    <row r="42" spans="1:7" s="48" customFormat="1" x14ac:dyDescent="0.2">
      <c r="A42" s="75"/>
      <c r="B42" s="75"/>
      <c r="C42" s="75"/>
      <c r="D42" s="75"/>
      <c r="E42" s="75"/>
      <c r="F42" s="75"/>
      <c r="G42" s="75"/>
    </row>
    <row r="43" spans="1:7" s="48" customFormat="1" x14ac:dyDescent="0.2">
      <c r="A43" s="7">
        <v>0</v>
      </c>
      <c r="B43" s="8" t="s">
        <v>5</v>
      </c>
      <c r="C43" s="75"/>
      <c r="D43" s="75"/>
      <c r="E43" s="75"/>
      <c r="F43" s="75"/>
      <c r="G43" s="75"/>
    </row>
    <row r="44" spans="1:7" s="48" customFormat="1" x14ac:dyDescent="0.2">
      <c r="A44" s="8" t="s">
        <v>19</v>
      </c>
      <c r="B44" s="8" t="s">
        <v>6</v>
      </c>
      <c r="C44" s="75"/>
      <c r="D44" s="75"/>
      <c r="E44" s="75"/>
      <c r="F44" s="75"/>
      <c r="G44" s="75"/>
    </row>
    <row r="45" spans="1:7" s="48" customFormat="1" x14ac:dyDescent="0.2">
      <c r="A45" s="8" t="s">
        <v>20</v>
      </c>
      <c r="B45" s="8" t="s">
        <v>7</v>
      </c>
      <c r="C45" s="75"/>
      <c r="D45" s="75"/>
      <c r="E45" s="75"/>
      <c r="F45" s="75"/>
      <c r="G45" s="75"/>
    </row>
    <row r="46" spans="1:7" s="48" customFormat="1" x14ac:dyDescent="0.2">
      <c r="A46" s="8" t="s">
        <v>21</v>
      </c>
      <c r="B46" s="8" t="s">
        <v>8</v>
      </c>
      <c r="C46" s="75"/>
      <c r="D46" s="75"/>
      <c r="E46" s="75"/>
      <c r="F46" s="75"/>
      <c r="G46" s="75"/>
    </row>
    <row r="47" spans="1:7" s="48" customFormat="1" x14ac:dyDescent="0.2">
      <c r="A47" s="8" t="s">
        <v>15</v>
      </c>
      <c r="B47" s="8" t="s">
        <v>9</v>
      </c>
      <c r="C47" s="75"/>
      <c r="D47" s="75"/>
      <c r="E47" s="75"/>
      <c r="F47" s="75"/>
      <c r="G47" s="75"/>
    </row>
    <row r="48" spans="1:7" s="48" customFormat="1" x14ac:dyDescent="0.2">
      <c r="A48" s="8" t="s">
        <v>16</v>
      </c>
      <c r="B48" s="8" t="s">
        <v>10</v>
      </c>
      <c r="C48" s="75"/>
      <c r="D48" s="75"/>
      <c r="E48" s="75"/>
      <c r="F48" s="75"/>
      <c r="G48" s="75"/>
    </row>
    <row r="49" spans="1:7" s="48" customFormat="1" x14ac:dyDescent="0.2">
      <c r="A49" s="8" t="s">
        <v>17</v>
      </c>
      <c r="B49" s="8" t="s">
        <v>11</v>
      </c>
      <c r="C49" s="75"/>
      <c r="D49" s="75"/>
      <c r="E49" s="75"/>
      <c r="F49" s="75"/>
      <c r="G49" s="75"/>
    </row>
    <row r="50" spans="1:7" s="48" customFormat="1" x14ac:dyDescent="0.2">
      <c r="A50" s="8" t="s">
        <v>18</v>
      </c>
      <c r="B50" s="8" t="s">
        <v>12</v>
      </c>
      <c r="C50" s="75"/>
      <c r="D50" s="75"/>
      <c r="E50" s="75"/>
      <c r="F50" s="75"/>
      <c r="G50" s="75"/>
    </row>
    <row r="51" spans="1:7" s="48" customFormat="1" x14ac:dyDescent="0.2">
      <c r="A51" s="8" t="s">
        <v>141</v>
      </c>
      <c r="B51" s="8" t="s">
        <v>13</v>
      </c>
      <c r="C51" s="75"/>
      <c r="D51" s="75"/>
      <c r="E51" s="75"/>
      <c r="F51" s="75"/>
      <c r="G51" s="75"/>
    </row>
    <row r="52" spans="1:7" s="48" customFormat="1" x14ac:dyDescent="0.2">
      <c r="A52" s="8" t="s">
        <v>127</v>
      </c>
      <c r="B52" s="8" t="s">
        <v>14</v>
      </c>
      <c r="C52" s="75"/>
      <c r="D52" s="75"/>
      <c r="E52" s="75"/>
      <c r="F52" s="75"/>
      <c r="G52" s="75"/>
    </row>
    <row r="53" spans="1:7" s="48" customFormat="1" x14ac:dyDescent="0.2"/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  <row r="175" spans="1:7" x14ac:dyDescent="0.2">
      <c r="A175" s="49"/>
      <c r="B175" s="49"/>
      <c r="C175" s="49"/>
      <c r="D175" s="49"/>
      <c r="E175" s="49"/>
      <c r="F175" s="49"/>
      <c r="G175" s="49"/>
    </row>
  </sheetData>
  <mergeCells count="18">
    <mergeCell ref="A12:G12"/>
    <mergeCell ref="A15:C15"/>
    <mergeCell ref="A2:G2"/>
    <mergeCell ref="A4:G4"/>
    <mergeCell ref="A5:G5"/>
    <mergeCell ref="A8:G8"/>
    <mergeCell ref="A11:G11"/>
    <mergeCell ref="A9:G9"/>
    <mergeCell ref="A17:C17"/>
    <mergeCell ref="B18:C18"/>
    <mergeCell ref="B19:D19"/>
    <mergeCell ref="A30:G30"/>
    <mergeCell ref="A41:B41"/>
    <mergeCell ref="A21:B21"/>
    <mergeCell ref="B23:C23"/>
    <mergeCell ref="B24:C24"/>
    <mergeCell ref="B25:C25"/>
    <mergeCell ref="A29:G29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2/18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5"/>
  <sheetViews>
    <sheetView zoomScaleNormal="100" workbookViewId="0">
      <pane ySplit="6" topLeftCell="A7" activePane="bottomLeft" state="frozen"/>
      <selection pane="bottomLeft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2" spans="1:7" x14ac:dyDescent="0.2">
      <c r="A2" s="113" t="s">
        <v>154</v>
      </c>
      <c r="B2" s="113"/>
      <c r="C2" s="113"/>
      <c r="D2" s="113"/>
      <c r="E2" s="113"/>
      <c r="F2" s="113"/>
      <c r="G2" s="113"/>
    </row>
    <row r="4" spans="1:7" s="9" customFormat="1" ht="26.25" customHeight="1" x14ac:dyDescent="0.2">
      <c r="A4" s="123" t="s">
        <v>120</v>
      </c>
      <c r="B4" s="83" t="s">
        <v>94</v>
      </c>
      <c r="C4" s="83" t="s">
        <v>95</v>
      </c>
      <c r="D4" s="83" t="s">
        <v>96</v>
      </c>
      <c r="E4" s="118" t="s">
        <v>163</v>
      </c>
      <c r="F4" s="119"/>
      <c r="G4" s="120"/>
    </row>
    <row r="5" spans="1:7" s="9" customFormat="1" ht="18" customHeight="1" x14ac:dyDescent="0.2">
      <c r="A5" s="124"/>
      <c r="B5" s="114" t="s">
        <v>164</v>
      </c>
      <c r="C5" s="115"/>
      <c r="D5" s="115"/>
      <c r="E5" s="34" t="s">
        <v>164</v>
      </c>
      <c r="F5" s="34" t="s">
        <v>165</v>
      </c>
      <c r="G5" s="121" t="s">
        <v>152</v>
      </c>
    </row>
    <row r="6" spans="1:7" s="9" customFormat="1" ht="17.25" customHeight="1" x14ac:dyDescent="0.2">
      <c r="A6" s="125"/>
      <c r="B6" s="116" t="s">
        <v>106</v>
      </c>
      <c r="C6" s="117"/>
      <c r="D6" s="117"/>
      <c r="E6" s="117"/>
      <c r="F6" s="117"/>
      <c r="G6" s="122"/>
    </row>
    <row r="7" spans="1:7" s="9" customFormat="1" ht="12" customHeight="1" x14ac:dyDescent="0.2">
      <c r="A7" s="72"/>
    </row>
    <row r="8" spans="1:7" s="9" customFormat="1" ht="12" customHeight="1" x14ac:dyDescent="0.2">
      <c r="A8" s="35" t="s">
        <v>22</v>
      </c>
      <c r="B8" s="84">
        <v>280.38845700000002</v>
      </c>
      <c r="C8" s="84">
        <v>269.38498700000002</v>
      </c>
      <c r="D8" s="84">
        <v>272.69088799999997</v>
      </c>
      <c r="E8" s="84">
        <v>1552.0679709999999</v>
      </c>
      <c r="F8" s="84">
        <v>1676.599109</v>
      </c>
      <c r="G8" s="85">
        <f>IF(AND(F8&gt;0,E8&gt;0),(E8/F8%)-100,"x  ")</f>
        <v>-7.4276037325509492</v>
      </c>
    </row>
    <row r="9" spans="1:7" s="9" customFormat="1" ht="12" x14ac:dyDescent="0.2">
      <c r="A9" s="36" t="s">
        <v>23</v>
      </c>
    </row>
    <row r="10" spans="1:7" s="9" customFormat="1" ht="12" x14ac:dyDescent="0.2">
      <c r="A10" s="37" t="s">
        <v>24</v>
      </c>
      <c r="B10" s="84">
        <v>10.693591</v>
      </c>
      <c r="C10" s="84">
        <v>9.6348529999999997</v>
      </c>
      <c r="D10" s="84">
        <v>9.1017460000000003</v>
      </c>
      <c r="E10" s="84">
        <v>50.791378999999999</v>
      </c>
      <c r="F10" s="84">
        <v>64.027208999999999</v>
      </c>
      <c r="G10" s="85">
        <f>IF(AND(F10&gt;0,E10&gt;0),(E10/F10%)-100,"x  ")</f>
        <v>-20.672195784763943</v>
      </c>
    </row>
    <row r="11" spans="1:7" s="9" customFormat="1" ht="12" x14ac:dyDescent="0.2">
      <c r="A11" s="37" t="s">
        <v>25</v>
      </c>
      <c r="B11" s="84">
        <v>87.595592999999994</v>
      </c>
      <c r="C11" s="84">
        <v>94.861299000000002</v>
      </c>
      <c r="D11" s="84">
        <v>91.855776000000006</v>
      </c>
      <c r="E11" s="84">
        <v>531.47535700000003</v>
      </c>
      <c r="F11" s="84">
        <v>531.51113199999998</v>
      </c>
      <c r="G11" s="85">
        <f>IF(AND(F11&gt;0,E11&gt;0),(E11/F11%)-100,"x  ")</f>
        <v>-6.7308091676920867E-3</v>
      </c>
    </row>
    <row r="12" spans="1:7" s="9" customFormat="1" ht="12" x14ac:dyDescent="0.2">
      <c r="A12" s="38" t="s">
        <v>31</v>
      </c>
    </row>
    <row r="13" spans="1:7" s="9" customFormat="1" ht="24" x14ac:dyDescent="0.2">
      <c r="A13" s="38" t="s">
        <v>142</v>
      </c>
      <c r="B13" s="84">
        <v>3.583898</v>
      </c>
      <c r="C13" s="84">
        <v>4.2806199999999999</v>
      </c>
      <c r="D13" s="84">
        <v>3.2178179999999998</v>
      </c>
      <c r="E13" s="84">
        <v>20.599995</v>
      </c>
      <c r="F13" s="84">
        <v>28.843912</v>
      </c>
      <c r="G13" s="85">
        <f>IF(AND(F13&gt;0,E13&gt;0),(E13/F13%)-100,"x  ")</f>
        <v>-28.58113351614719</v>
      </c>
    </row>
    <row r="14" spans="1:7" s="9" customFormat="1" ht="12" x14ac:dyDescent="0.2">
      <c r="A14" s="38" t="s">
        <v>110</v>
      </c>
      <c r="B14" s="84">
        <v>42.212423999999999</v>
      </c>
      <c r="C14" s="84">
        <v>38.639411000000003</v>
      </c>
      <c r="D14" s="84">
        <v>43.569141000000002</v>
      </c>
      <c r="E14" s="84">
        <v>245.01907499999999</v>
      </c>
      <c r="F14" s="84">
        <v>234.26348999999999</v>
      </c>
      <c r="G14" s="85">
        <f>IF(AND(F14&gt;0,E14&gt;0),(E14/F14%)-100,"x  ")</f>
        <v>4.5912339989470894</v>
      </c>
    </row>
    <row r="15" spans="1:7" s="9" customFormat="1" ht="12" x14ac:dyDescent="0.2">
      <c r="A15" s="38" t="s">
        <v>135</v>
      </c>
      <c r="B15" s="84">
        <v>30.748570999999998</v>
      </c>
      <c r="C15" s="84">
        <v>38.942185000000002</v>
      </c>
      <c r="D15" s="84">
        <v>35.364249000000001</v>
      </c>
      <c r="E15" s="84">
        <v>193.28860599999999</v>
      </c>
      <c r="F15" s="84">
        <v>205.30325199999999</v>
      </c>
      <c r="G15" s="85">
        <f>IF(AND(F15&gt;0,E15&gt;0),(E15/F15%)-100,"x  ")</f>
        <v>-5.8521459757490817</v>
      </c>
    </row>
    <row r="16" spans="1:7" s="9" customFormat="1" ht="12" x14ac:dyDescent="0.2">
      <c r="A16" s="37" t="s">
        <v>26</v>
      </c>
      <c r="B16" s="84">
        <v>123.885344</v>
      </c>
      <c r="C16" s="84">
        <v>111.057856</v>
      </c>
      <c r="D16" s="84">
        <v>111.093101</v>
      </c>
      <c r="E16" s="84">
        <v>687.30271300000004</v>
      </c>
      <c r="F16" s="84">
        <v>764.27633800000001</v>
      </c>
      <c r="G16" s="85">
        <f>IF(AND(F16&gt;0,E16&gt;0),(E16/F16%)-100,"x  ")</f>
        <v>-10.071438977350624</v>
      </c>
    </row>
    <row r="17" spans="1:7" s="9" customFormat="1" ht="12" x14ac:dyDescent="0.2">
      <c r="A17" s="40" t="s">
        <v>27</v>
      </c>
      <c r="B17" s="84">
        <v>58.213929</v>
      </c>
      <c r="C17" s="84">
        <v>53.830978999999999</v>
      </c>
      <c r="D17" s="84">
        <v>60.640264999999999</v>
      </c>
      <c r="E17" s="84">
        <v>282.49852199999998</v>
      </c>
      <c r="F17" s="84">
        <v>316.78442999999999</v>
      </c>
      <c r="G17" s="85">
        <f>IF(AND(F17&gt;0,E17&gt;0),(E17/F17%)-100,"x  ")</f>
        <v>-10.823103900655738</v>
      </c>
    </row>
    <row r="18" spans="1:7" s="9" customFormat="1" ht="12" x14ac:dyDescent="0.2">
      <c r="A18" s="41"/>
    </row>
    <row r="19" spans="1:7" s="9" customFormat="1" ht="12" x14ac:dyDescent="0.2">
      <c r="A19" s="35" t="s">
        <v>28</v>
      </c>
      <c r="B19" s="84">
        <v>1305.3405170000001</v>
      </c>
      <c r="C19" s="84">
        <v>1337.2452960000001</v>
      </c>
      <c r="D19" s="84">
        <v>1358.029139</v>
      </c>
      <c r="E19" s="84">
        <v>7877.4609289999999</v>
      </c>
      <c r="F19" s="84">
        <v>8022.9534009999998</v>
      </c>
      <c r="G19" s="85">
        <f>IF(AND(F19&gt;0,E19&gt;0),(E19/F19%)-100,"x  ")</f>
        <v>-1.8134527863749668</v>
      </c>
    </row>
    <row r="20" spans="1:7" s="9" customFormat="1" ht="12" x14ac:dyDescent="0.2">
      <c r="A20" s="42" t="s">
        <v>23</v>
      </c>
    </row>
    <row r="21" spans="1:7" s="9" customFormat="1" ht="12" x14ac:dyDescent="0.2">
      <c r="A21" s="40" t="s">
        <v>29</v>
      </c>
      <c r="B21" s="84">
        <v>48.385458999999997</v>
      </c>
      <c r="C21" s="84">
        <v>22.717931</v>
      </c>
      <c r="D21" s="84">
        <v>136.641448</v>
      </c>
      <c r="E21" s="84">
        <v>562.15453500000001</v>
      </c>
      <c r="F21" s="84">
        <v>546.43355799999995</v>
      </c>
      <c r="G21" s="85">
        <f>IF(AND(F21&gt;0,E21&gt;0),(E21/F21%)-100,"x  ")</f>
        <v>2.8770152875567163</v>
      </c>
    </row>
    <row r="22" spans="1:7" s="9" customFormat="1" ht="12" x14ac:dyDescent="0.2">
      <c r="A22" s="39" t="s">
        <v>31</v>
      </c>
    </row>
    <row r="23" spans="1:7" s="9" customFormat="1" ht="12" x14ac:dyDescent="0.2">
      <c r="A23" s="39" t="s">
        <v>130</v>
      </c>
      <c r="B23" s="84">
        <v>30.330805999999999</v>
      </c>
      <c r="C23" s="84">
        <v>0</v>
      </c>
      <c r="D23" s="84">
        <v>115.087008</v>
      </c>
      <c r="E23" s="84">
        <v>421.67846800000001</v>
      </c>
      <c r="F23" s="84">
        <v>386.33882199999999</v>
      </c>
      <c r="G23" s="85">
        <f>IF(AND(F23&gt;0,E23&gt;0),(E23/F23%)-100,"x  ")</f>
        <v>9.1473193962371226</v>
      </c>
    </row>
    <row r="24" spans="1:7" s="9" customFormat="1" ht="12" x14ac:dyDescent="0.2">
      <c r="A24" s="40" t="s">
        <v>30</v>
      </c>
      <c r="B24" s="84">
        <v>89.610677999999993</v>
      </c>
      <c r="C24" s="84">
        <v>112.576443</v>
      </c>
      <c r="D24" s="84">
        <v>93.821916000000002</v>
      </c>
      <c r="E24" s="84">
        <v>620.56847900000002</v>
      </c>
      <c r="F24" s="84">
        <v>719.36122399999999</v>
      </c>
      <c r="G24" s="85">
        <f>IF(AND(F24&gt;0,E24&gt;0),(E24/F24%)-100,"x  ")</f>
        <v>-13.733398702068484</v>
      </c>
    </row>
    <row r="25" spans="1:7" s="9" customFormat="1" ht="12" x14ac:dyDescent="0.2">
      <c r="A25" s="39" t="s">
        <v>31</v>
      </c>
    </row>
    <row r="26" spans="1:7" s="9" customFormat="1" ht="12" x14ac:dyDescent="0.2">
      <c r="A26" s="39" t="s">
        <v>32</v>
      </c>
      <c r="B26" s="84">
        <v>14.326547</v>
      </c>
      <c r="C26" s="84">
        <v>30.552690999999999</v>
      </c>
      <c r="D26" s="84">
        <v>13.064093</v>
      </c>
      <c r="E26" s="84">
        <v>111.695868</v>
      </c>
      <c r="F26" s="84">
        <v>110.344371</v>
      </c>
      <c r="G26" s="85">
        <f>IF(AND(F26&gt;0,E26&gt;0),(E26/F26%)-100,"x  ")</f>
        <v>1.2247992242395611</v>
      </c>
    </row>
    <row r="27" spans="1:7" s="9" customFormat="1" ht="12" x14ac:dyDescent="0.2">
      <c r="A27" s="39" t="s">
        <v>111</v>
      </c>
      <c r="B27" s="84">
        <v>5.8135870000000001</v>
      </c>
      <c r="C27" s="84">
        <v>11.596688</v>
      </c>
      <c r="D27" s="84">
        <v>7.3812829999999998</v>
      </c>
      <c r="E27" s="84">
        <v>53.317219000000001</v>
      </c>
      <c r="F27" s="84">
        <v>71.319952000000001</v>
      </c>
      <c r="G27" s="85">
        <f>IF(AND(F27&gt;0,E27&gt;0),(E27/F27%)-100,"x  ")</f>
        <v>-25.242211323978452</v>
      </c>
    </row>
    <row r="28" spans="1:7" s="9" customFormat="1" ht="12" x14ac:dyDescent="0.2">
      <c r="A28" s="42" t="s">
        <v>33</v>
      </c>
      <c r="B28" s="84">
        <v>1167.34438</v>
      </c>
      <c r="C28" s="84">
        <v>1201.950922</v>
      </c>
      <c r="D28" s="84">
        <v>1127.565775</v>
      </c>
      <c r="E28" s="84">
        <v>6694.7379149999997</v>
      </c>
      <c r="F28" s="84">
        <v>6757.1586189999998</v>
      </c>
      <c r="G28" s="85">
        <f>IF(AND(F28&gt;0,E28&gt;0),(E28/F28%)-100,"x  ")</f>
        <v>-0.92377147732605636</v>
      </c>
    </row>
    <row r="29" spans="1:7" s="9" customFormat="1" ht="12" x14ac:dyDescent="0.2">
      <c r="A29" s="43" t="s">
        <v>23</v>
      </c>
    </row>
    <row r="30" spans="1:7" s="9" customFormat="1" ht="12" x14ac:dyDescent="0.2">
      <c r="A30" s="39" t="s">
        <v>34</v>
      </c>
      <c r="B30" s="84">
        <v>189.96199799999999</v>
      </c>
      <c r="C30" s="84">
        <v>178.367525</v>
      </c>
      <c r="D30" s="84">
        <v>197.43265400000001</v>
      </c>
      <c r="E30" s="84">
        <v>1153.4001820000001</v>
      </c>
      <c r="F30" s="84">
        <v>1091.182442</v>
      </c>
      <c r="G30" s="85">
        <f>IF(AND(F30&gt;0,E30&gt;0),(E30/F30%)-100,"x  ")</f>
        <v>5.7018641067906799</v>
      </c>
    </row>
    <row r="31" spans="1:7" s="9" customFormat="1" ht="12" x14ac:dyDescent="0.2">
      <c r="A31" s="44" t="s">
        <v>31</v>
      </c>
    </row>
    <row r="32" spans="1:7" s="9" customFormat="1" ht="12" x14ac:dyDescent="0.2">
      <c r="A32" s="44" t="s">
        <v>112</v>
      </c>
      <c r="B32" s="84">
        <v>56.482050999999998</v>
      </c>
      <c r="C32" s="84">
        <v>58.488022999999998</v>
      </c>
      <c r="D32" s="84">
        <v>53.929125999999997</v>
      </c>
      <c r="E32" s="84">
        <v>334.88018699999998</v>
      </c>
      <c r="F32" s="84">
        <v>331.992569</v>
      </c>
      <c r="G32" s="85">
        <f>IF(AND(F32&gt;0,E32&gt;0),(E32/F32%)-100,"x  ")</f>
        <v>0.86978392579624142</v>
      </c>
    </row>
    <row r="33" spans="1:7" s="9" customFormat="1" ht="12" x14ac:dyDescent="0.2">
      <c r="A33" s="45" t="s">
        <v>35</v>
      </c>
      <c r="B33" s="84">
        <v>28.650547</v>
      </c>
      <c r="C33" s="84">
        <v>27.935789</v>
      </c>
      <c r="D33" s="84">
        <v>28.489922</v>
      </c>
      <c r="E33" s="84">
        <v>178.14832999999999</v>
      </c>
      <c r="F33" s="84">
        <v>175.447315</v>
      </c>
      <c r="G33" s="85">
        <f>IF(AND(F33&gt;0,E33&gt;0),(E33/F33%)-100,"x  ")</f>
        <v>1.5395020436761797</v>
      </c>
    </row>
    <row r="34" spans="1:7" s="9" customFormat="1" ht="12" x14ac:dyDescent="0.2">
      <c r="A34" s="43" t="s">
        <v>36</v>
      </c>
      <c r="B34" s="84">
        <v>977.38238200000001</v>
      </c>
      <c r="C34" s="84">
        <v>1023.583397</v>
      </c>
      <c r="D34" s="84">
        <v>930.13312099999996</v>
      </c>
      <c r="E34" s="84">
        <v>5541.3377330000003</v>
      </c>
      <c r="F34" s="84">
        <v>5665.9761769999996</v>
      </c>
      <c r="G34" s="85">
        <f>IF(AND(F34&gt;0,E34&gt;0),(E34/F34%)-100,"x  ")</f>
        <v>-2.199769997373906</v>
      </c>
    </row>
    <row r="35" spans="1:7" s="9" customFormat="1" ht="12" x14ac:dyDescent="0.2">
      <c r="A35" s="44" t="s">
        <v>31</v>
      </c>
    </row>
    <row r="36" spans="1:7" s="9" customFormat="1" ht="12" x14ac:dyDescent="0.2">
      <c r="A36" s="44" t="s">
        <v>113</v>
      </c>
      <c r="B36" s="84">
        <v>30.813859000000001</v>
      </c>
      <c r="C36" s="84">
        <v>36.126565999999997</v>
      </c>
      <c r="D36" s="84">
        <v>42.149512999999999</v>
      </c>
      <c r="E36" s="84">
        <v>227.87546699999999</v>
      </c>
      <c r="F36" s="84">
        <v>248.41444000000001</v>
      </c>
      <c r="G36" s="85">
        <f t="shared" ref="G36:G47" si="0">IF(AND(F36&gt;0,E36&gt;0),(E36/F36%)-100,"x  ")</f>
        <v>-8.268027011634274</v>
      </c>
    </row>
    <row r="37" spans="1:7" s="9" customFormat="1" ht="12" x14ac:dyDescent="0.2">
      <c r="A37" s="45" t="s">
        <v>37</v>
      </c>
      <c r="B37" s="84">
        <v>13.176448000000001</v>
      </c>
      <c r="C37" s="84">
        <v>13.230797000000001</v>
      </c>
      <c r="D37" s="84">
        <v>13.288529</v>
      </c>
      <c r="E37" s="84">
        <v>82.149154999999993</v>
      </c>
      <c r="F37" s="84">
        <v>80.452500999999998</v>
      </c>
      <c r="G37" s="85">
        <f t="shared" si="0"/>
        <v>2.1088890698376161</v>
      </c>
    </row>
    <row r="38" spans="1:7" s="9" customFormat="1" ht="12" x14ac:dyDescent="0.2">
      <c r="A38" s="45" t="s">
        <v>38</v>
      </c>
      <c r="B38" s="84">
        <v>44.717422999999997</v>
      </c>
      <c r="C38" s="84">
        <v>42.041055999999998</v>
      </c>
      <c r="D38" s="84">
        <v>47.248401000000001</v>
      </c>
      <c r="E38" s="84">
        <v>272.26056699999998</v>
      </c>
      <c r="F38" s="84">
        <v>309.24845099999999</v>
      </c>
      <c r="G38" s="85">
        <f t="shared" si="0"/>
        <v>-11.96057211617206</v>
      </c>
    </row>
    <row r="39" spans="1:7" s="9" customFormat="1" ht="12" x14ac:dyDescent="0.2">
      <c r="A39" s="45" t="s">
        <v>39</v>
      </c>
      <c r="B39" s="84">
        <v>50.697516</v>
      </c>
      <c r="C39" s="84">
        <v>51.221074999999999</v>
      </c>
      <c r="D39" s="84">
        <v>48.339647999999997</v>
      </c>
      <c r="E39" s="84">
        <v>289.49093499999998</v>
      </c>
      <c r="F39" s="84">
        <v>299.261169</v>
      </c>
      <c r="G39" s="85">
        <f t="shared" si="0"/>
        <v>-3.2647850814216497</v>
      </c>
    </row>
    <row r="40" spans="1:7" s="9" customFormat="1" ht="12" x14ac:dyDescent="0.2">
      <c r="A40" s="45" t="s">
        <v>40</v>
      </c>
      <c r="B40" s="84">
        <v>211.62692200000001</v>
      </c>
      <c r="C40" s="84">
        <v>264.82649700000002</v>
      </c>
      <c r="D40" s="84">
        <v>140.68892</v>
      </c>
      <c r="E40" s="84">
        <v>972.79822799999999</v>
      </c>
      <c r="F40" s="84">
        <v>763.606224</v>
      </c>
      <c r="G40" s="85">
        <f t="shared" si="0"/>
        <v>27.395272252259687</v>
      </c>
    </row>
    <row r="41" spans="1:7" s="9" customFormat="1" ht="12" x14ac:dyDescent="0.2">
      <c r="A41" s="45" t="s">
        <v>115</v>
      </c>
      <c r="B41" s="84">
        <v>166.67434700000001</v>
      </c>
      <c r="C41" s="84">
        <v>140.261155</v>
      </c>
      <c r="D41" s="84">
        <v>137.41580300000001</v>
      </c>
      <c r="E41" s="84">
        <v>891.52293199999997</v>
      </c>
      <c r="F41" s="84">
        <v>1048.058804</v>
      </c>
      <c r="G41" s="85">
        <f t="shared" si="0"/>
        <v>-14.935790950142149</v>
      </c>
    </row>
    <row r="42" spans="1:7" s="9" customFormat="1" ht="12" x14ac:dyDescent="0.2">
      <c r="A42" s="45" t="s">
        <v>116</v>
      </c>
      <c r="B42" s="84">
        <v>10.519308000000001</v>
      </c>
      <c r="C42" s="84">
        <v>12.482934</v>
      </c>
      <c r="D42" s="84">
        <v>16.723980999999998</v>
      </c>
      <c r="E42" s="84">
        <v>79.071132000000006</v>
      </c>
      <c r="F42" s="84">
        <v>87.680423000000005</v>
      </c>
      <c r="G42" s="85">
        <f t="shared" si="0"/>
        <v>-9.818943277680134</v>
      </c>
    </row>
    <row r="43" spans="1:7" s="9" customFormat="1" ht="12" x14ac:dyDescent="0.2">
      <c r="A43" s="45" t="s">
        <v>117</v>
      </c>
      <c r="B43" s="84">
        <v>55.626845000000003</v>
      </c>
      <c r="C43" s="84">
        <v>65.085076000000001</v>
      </c>
      <c r="D43" s="84">
        <v>64.820837999999995</v>
      </c>
      <c r="E43" s="84">
        <v>361.787035</v>
      </c>
      <c r="F43" s="84">
        <v>331.44455399999998</v>
      </c>
      <c r="G43" s="85">
        <f t="shared" si="0"/>
        <v>9.1546174567707652</v>
      </c>
    </row>
    <row r="44" spans="1:7" s="9" customFormat="1" ht="12" x14ac:dyDescent="0.2">
      <c r="A44" s="45" t="s">
        <v>114</v>
      </c>
      <c r="B44" s="84">
        <v>24.408747000000002</v>
      </c>
      <c r="C44" s="84">
        <v>23.857506999999998</v>
      </c>
      <c r="D44" s="84">
        <v>23.259288999999999</v>
      </c>
      <c r="E44" s="84">
        <v>148.60754900000001</v>
      </c>
      <c r="F44" s="84">
        <v>175.539557</v>
      </c>
      <c r="G44" s="85">
        <f t="shared" si="0"/>
        <v>-15.342415385040539</v>
      </c>
    </row>
    <row r="45" spans="1:7" s="9" customFormat="1" ht="12" x14ac:dyDescent="0.2">
      <c r="A45" s="45" t="s">
        <v>41</v>
      </c>
      <c r="B45" s="84">
        <v>55.737969</v>
      </c>
      <c r="C45" s="84">
        <v>55.664833999999999</v>
      </c>
      <c r="D45" s="84">
        <v>56.461145999999999</v>
      </c>
      <c r="E45" s="84">
        <v>315.75216699999999</v>
      </c>
      <c r="F45" s="84">
        <v>299.68249400000002</v>
      </c>
      <c r="G45" s="85">
        <f t="shared" si="0"/>
        <v>5.362232803628487</v>
      </c>
    </row>
    <row r="46" spans="1:7" s="9" customFormat="1" ht="12" x14ac:dyDescent="0.2">
      <c r="A46" s="45" t="s">
        <v>131</v>
      </c>
      <c r="B46" s="84">
        <v>8.4378790000000006</v>
      </c>
      <c r="C46" s="84">
        <v>11.357393</v>
      </c>
      <c r="D46" s="84">
        <v>32.096220000000002</v>
      </c>
      <c r="E46" s="84">
        <v>83.233346999999995</v>
      </c>
      <c r="F46" s="84">
        <v>58.168877000000002</v>
      </c>
      <c r="G46" s="85">
        <f t="shared" si="0"/>
        <v>43.089141982232178</v>
      </c>
    </row>
    <row r="47" spans="1:7" s="9" customFormat="1" ht="24" x14ac:dyDescent="0.2">
      <c r="A47" s="68" t="s">
        <v>132</v>
      </c>
      <c r="B47" s="84">
        <v>18.340921999999999</v>
      </c>
      <c r="C47" s="84">
        <v>15.165139999999999</v>
      </c>
      <c r="D47" s="84">
        <v>14.825564</v>
      </c>
      <c r="E47" s="84">
        <v>90.019689999999997</v>
      </c>
      <c r="F47" s="84">
        <v>88.834226999999998</v>
      </c>
      <c r="G47" s="85">
        <f t="shared" si="0"/>
        <v>1.3344665001700236</v>
      </c>
    </row>
    <row r="48" spans="1:7" s="9" customFormat="1" ht="12" x14ac:dyDescent="0.2">
      <c r="A48" s="46"/>
    </row>
    <row r="49" spans="1:7" s="9" customFormat="1" ht="12" customHeight="1" x14ac:dyDescent="0.2">
      <c r="A49" s="70" t="s">
        <v>159</v>
      </c>
      <c r="B49" s="84">
        <v>194.696224</v>
      </c>
      <c r="C49" s="84">
        <v>189.96321900000001</v>
      </c>
      <c r="D49" s="84">
        <v>200.72256899999999</v>
      </c>
      <c r="E49" s="84">
        <v>1150.416524</v>
      </c>
      <c r="F49" s="84">
        <v>635.85834399999999</v>
      </c>
      <c r="G49" s="85">
        <f>IF(AND(F49&gt;0,E49&gt;0),(E49/F49%)-100,"x  ")</f>
        <v>80.923398246701311</v>
      </c>
    </row>
    <row r="50" spans="1:7" x14ac:dyDescent="0.2">
      <c r="A50" s="41"/>
      <c r="B50" s="9"/>
      <c r="C50" s="9"/>
      <c r="D50" s="9"/>
      <c r="E50" s="9"/>
      <c r="F50" s="9"/>
      <c r="G50" s="9"/>
    </row>
    <row r="51" spans="1:7" x14ac:dyDescent="0.2">
      <c r="A51" s="47" t="s">
        <v>42</v>
      </c>
      <c r="B51" s="86">
        <v>1780.4251979999999</v>
      </c>
      <c r="C51" s="87">
        <v>1796.5935019999999</v>
      </c>
      <c r="D51" s="87">
        <v>1831.4425960000001</v>
      </c>
      <c r="E51" s="87">
        <v>10579.945424</v>
      </c>
      <c r="F51" s="87">
        <v>10335.410854</v>
      </c>
      <c r="G51" s="88">
        <f>IF(AND(F51&gt;0,E51&gt;0),(E51/F51%)-100,"x  ")</f>
        <v>2.3659878978624249</v>
      </c>
    </row>
    <row r="52" spans="1:7" ht="7.5" customHeight="1" x14ac:dyDescent="0.2"/>
    <row r="53" spans="1:7" x14ac:dyDescent="0.2">
      <c r="A53" s="33" t="s">
        <v>151</v>
      </c>
    </row>
    <row r="54" spans="1:7" x14ac:dyDescent="0.2">
      <c r="A54" s="33" t="s">
        <v>178</v>
      </c>
      <c r="B54" s="81"/>
      <c r="C54" s="81"/>
      <c r="D54" s="81"/>
      <c r="E54" s="81"/>
      <c r="F54" s="81"/>
      <c r="G54" s="81"/>
    </row>
    <row r="55" spans="1:7" x14ac:dyDescent="0.2">
      <c r="A55" s="33"/>
      <c r="B55" s="33"/>
      <c r="C55" s="33"/>
      <c r="D55" s="33"/>
      <c r="E55" s="33"/>
      <c r="F55" s="33"/>
      <c r="G55" s="33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1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2/18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6" t="s">
        <v>155</v>
      </c>
      <c r="B2" s="127"/>
      <c r="C2" s="127"/>
      <c r="D2" s="127"/>
      <c r="E2" s="127"/>
      <c r="F2" s="127"/>
      <c r="G2" s="127"/>
    </row>
    <row r="3" spans="1:7" ht="10.5" customHeight="1" x14ac:dyDescent="0.2">
      <c r="A3" s="66"/>
      <c r="B3" s="67"/>
      <c r="C3" s="67"/>
      <c r="D3" s="67"/>
      <c r="E3" s="67"/>
      <c r="F3" s="67"/>
      <c r="G3" s="67"/>
    </row>
    <row r="4" spans="1:7" x14ac:dyDescent="0.2">
      <c r="A4" s="129" t="s">
        <v>156</v>
      </c>
      <c r="B4" s="89" t="s">
        <v>94</v>
      </c>
      <c r="C4" s="89" t="s">
        <v>95</v>
      </c>
      <c r="D4" s="89" t="s">
        <v>96</v>
      </c>
      <c r="E4" s="130" t="s">
        <v>163</v>
      </c>
      <c r="F4" s="130"/>
      <c r="G4" s="131"/>
    </row>
    <row r="5" spans="1:7" ht="24" customHeight="1" x14ac:dyDescent="0.2">
      <c r="A5" s="129"/>
      <c r="B5" s="128" t="s">
        <v>166</v>
      </c>
      <c r="C5" s="128"/>
      <c r="D5" s="128"/>
      <c r="E5" s="80" t="s">
        <v>166</v>
      </c>
      <c r="F5" s="80" t="s">
        <v>167</v>
      </c>
      <c r="G5" s="132" t="s">
        <v>150</v>
      </c>
    </row>
    <row r="6" spans="1:7" ht="17.25" customHeight="1" x14ac:dyDescent="0.2">
      <c r="A6" s="129"/>
      <c r="B6" s="128" t="s">
        <v>106</v>
      </c>
      <c r="C6" s="128"/>
      <c r="D6" s="128"/>
      <c r="E6" s="128"/>
      <c r="F6" s="128"/>
      <c r="G6" s="133"/>
    </row>
    <row r="7" spans="1:7" x14ac:dyDescent="0.2">
      <c r="A7" s="71"/>
    </row>
    <row r="8" spans="1:7" ht="12.75" customHeight="1" x14ac:dyDescent="0.2">
      <c r="A8" s="57" t="s">
        <v>43</v>
      </c>
      <c r="B8" s="84">
        <v>1094.6513649999999</v>
      </c>
      <c r="C8" s="84">
        <v>1133.1982350000001</v>
      </c>
      <c r="D8" s="84">
        <v>1257.3889750000001</v>
      </c>
      <c r="E8" s="84">
        <v>6968.5438329999997</v>
      </c>
      <c r="F8" s="84">
        <v>6746.336789</v>
      </c>
      <c r="G8" s="85">
        <f>IF(AND(F8&gt;0,E8&gt;0),(E8/F8%)-100,"x  ")</f>
        <v>3.2937437152902191</v>
      </c>
    </row>
    <row r="9" spans="1:7" ht="12.75" customHeight="1" x14ac:dyDescent="0.2">
      <c r="A9" s="50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0" t="s">
        <v>145</v>
      </c>
      <c r="B10" s="84">
        <v>1013.923986</v>
      </c>
      <c r="C10" s="84">
        <v>1043.250757</v>
      </c>
      <c r="D10" s="84">
        <v>1096.7665320000001</v>
      </c>
      <c r="E10" s="84">
        <v>6087.1149679999999</v>
      </c>
      <c r="F10" s="84">
        <v>6063.9902769999999</v>
      </c>
      <c r="G10" s="85">
        <f>IF(AND(F10&gt;0,E10&gt;0),(E10/F10%)-100,"x  ")</f>
        <v>0.38134446039119041</v>
      </c>
    </row>
    <row r="11" spans="1:7" ht="12.75" customHeight="1" x14ac:dyDescent="0.2">
      <c r="A11" s="51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1" t="s">
        <v>146</v>
      </c>
      <c r="B12" s="99">
        <f>SUM(B14:B31)</f>
        <v>469.52545500000008</v>
      </c>
      <c r="C12" s="99">
        <f>SUM(C14:C31)</f>
        <v>474.09375899999998</v>
      </c>
      <c r="D12" s="99">
        <f>SUM(D14:D31)</f>
        <v>492.37006799999995</v>
      </c>
      <c r="E12" s="99">
        <f>SUM(E14:E31)</f>
        <v>2852.5386190000004</v>
      </c>
      <c r="F12" s="99">
        <f>SUM(F14:F31)</f>
        <v>2797.8484550000003</v>
      </c>
      <c r="G12" s="100">
        <f>IF(AND(F12&gt;0,E12&gt;0),(E12/F12%)-100,"x  ")</f>
        <v>1.9547221688245457</v>
      </c>
    </row>
    <row r="13" spans="1:7" ht="12.75" customHeight="1" x14ac:dyDescent="0.2">
      <c r="A13" s="52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3" t="s">
        <v>44</v>
      </c>
      <c r="B14" s="84">
        <v>69.845016999999999</v>
      </c>
      <c r="C14" s="84">
        <v>64.110643999999994</v>
      </c>
      <c r="D14" s="84">
        <v>65.203377000000003</v>
      </c>
      <c r="E14" s="84">
        <v>398.56548099999998</v>
      </c>
      <c r="F14" s="84">
        <v>410.87419</v>
      </c>
      <c r="G14" s="85">
        <f t="shared" ref="G14:G32" si="0">IF(AND(F14&gt;0,E14&gt;0),(E14/F14%)-100,"x  ")</f>
        <v>-2.995736724178272</v>
      </c>
    </row>
    <row r="15" spans="1:7" ht="12.75" customHeight="1" x14ac:dyDescent="0.2">
      <c r="A15" s="53" t="s">
        <v>45</v>
      </c>
      <c r="B15" s="84">
        <v>54.033445</v>
      </c>
      <c r="C15" s="84">
        <v>55.277363000000001</v>
      </c>
      <c r="D15" s="84">
        <v>71.560184000000007</v>
      </c>
      <c r="E15" s="84">
        <v>365.81518299999999</v>
      </c>
      <c r="F15" s="84">
        <v>356.65134799999998</v>
      </c>
      <c r="G15" s="85">
        <f t="shared" si="0"/>
        <v>2.5694098876643068</v>
      </c>
    </row>
    <row r="16" spans="1:7" ht="12.75" customHeight="1" x14ac:dyDescent="0.2">
      <c r="A16" s="53" t="s">
        <v>46</v>
      </c>
      <c r="B16" s="84">
        <v>2.8117640000000002</v>
      </c>
      <c r="C16" s="84">
        <v>2.7570510000000001</v>
      </c>
      <c r="D16" s="84">
        <v>2.4800970000000002</v>
      </c>
      <c r="E16" s="84">
        <v>16.271692000000002</v>
      </c>
      <c r="F16" s="84">
        <v>15.891813000000001</v>
      </c>
      <c r="G16" s="85">
        <f t="shared" si="0"/>
        <v>2.3904069346902048</v>
      </c>
    </row>
    <row r="17" spans="1:7" ht="12.75" customHeight="1" x14ac:dyDescent="0.2">
      <c r="A17" s="53" t="s">
        <v>47</v>
      </c>
      <c r="B17" s="84">
        <v>106.653031</v>
      </c>
      <c r="C17" s="84">
        <v>111.82097400000001</v>
      </c>
      <c r="D17" s="84">
        <v>100.090834</v>
      </c>
      <c r="E17" s="84">
        <v>650.570198</v>
      </c>
      <c r="F17" s="84">
        <v>667.94060400000001</v>
      </c>
      <c r="G17" s="85">
        <f t="shared" si="0"/>
        <v>-2.6005914142629365</v>
      </c>
    </row>
    <row r="18" spans="1:7" ht="12.75" customHeight="1" x14ac:dyDescent="0.2">
      <c r="A18" s="53" t="s">
        <v>48</v>
      </c>
      <c r="B18" s="84">
        <v>71.538645000000002</v>
      </c>
      <c r="C18" s="84">
        <v>71.491555000000005</v>
      </c>
      <c r="D18" s="84">
        <v>75.271944000000005</v>
      </c>
      <c r="E18" s="84">
        <v>420.64503000000002</v>
      </c>
      <c r="F18" s="84">
        <v>402.66678200000001</v>
      </c>
      <c r="G18" s="85">
        <f t="shared" si="0"/>
        <v>4.4647954099178691</v>
      </c>
    </row>
    <row r="19" spans="1:7" ht="12.75" customHeight="1" x14ac:dyDescent="0.2">
      <c r="A19" s="53" t="s">
        <v>49</v>
      </c>
      <c r="B19" s="84">
        <v>11.234904999999999</v>
      </c>
      <c r="C19" s="84">
        <v>13.992616999999999</v>
      </c>
      <c r="D19" s="84">
        <v>11.901852999999999</v>
      </c>
      <c r="E19" s="84">
        <v>84.358096000000003</v>
      </c>
      <c r="F19" s="84">
        <v>68.235162000000003</v>
      </c>
      <c r="G19" s="85">
        <f t="shared" si="0"/>
        <v>23.62848350825341</v>
      </c>
    </row>
    <row r="20" spans="1:7" ht="12.75" customHeight="1" x14ac:dyDescent="0.2">
      <c r="A20" s="53" t="s">
        <v>50</v>
      </c>
      <c r="B20" s="84">
        <v>9.8811850000000003</v>
      </c>
      <c r="C20" s="84">
        <v>8.2014069999999997</v>
      </c>
      <c r="D20" s="84">
        <v>8.1371830000000003</v>
      </c>
      <c r="E20" s="84">
        <v>55.794573999999997</v>
      </c>
      <c r="F20" s="84">
        <v>55.600301000000002</v>
      </c>
      <c r="G20" s="85">
        <f t="shared" si="0"/>
        <v>0.34940997891359871</v>
      </c>
    </row>
    <row r="21" spans="1:7" ht="12.75" customHeight="1" x14ac:dyDescent="0.2">
      <c r="A21" s="53" t="s">
        <v>51</v>
      </c>
      <c r="B21" s="84">
        <v>4.081817</v>
      </c>
      <c r="C21" s="84">
        <v>3.1513979999999999</v>
      </c>
      <c r="D21" s="84">
        <v>2.7687029999999999</v>
      </c>
      <c r="E21" s="84">
        <v>17.175664000000001</v>
      </c>
      <c r="F21" s="84">
        <v>22.899977</v>
      </c>
      <c r="G21" s="85">
        <f t="shared" si="0"/>
        <v>-24.99702510618242</v>
      </c>
    </row>
    <row r="22" spans="1:7" ht="12.75" customHeight="1" x14ac:dyDescent="0.2">
      <c r="A22" s="53" t="s">
        <v>52</v>
      </c>
      <c r="B22" s="84">
        <v>27.436454000000001</v>
      </c>
      <c r="C22" s="84">
        <v>24.165357</v>
      </c>
      <c r="D22" s="84">
        <v>32.392926000000003</v>
      </c>
      <c r="E22" s="84">
        <v>164.254333</v>
      </c>
      <c r="F22" s="84">
        <v>159.30864800000001</v>
      </c>
      <c r="G22" s="85">
        <f t="shared" si="0"/>
        <v>3.104467373296643</v>
      </c>
    </row>
    <row r="23" spans="1:7" ht="12.75" customHeight="1" x14ac:dyDescent="0.2">
      <c r="A23" s="53" t="s">
        <v>53</v>
      </c>
      <c r="B23" s="84">
        <v>45.706519999999998</v>
      </c>
      <c r="C23" s="84">
        <v>43.983815999999997</v>
      </c>
      <c r="D23" s="84">
        <v>47.298122999999997</v>
      </c>
      <c r="E23" s="84">
        <v>270.49042400000002</v>
      </c>
      <c r="F23" s="84">
        <v>245.35672099999999</v>
      </c>
      <c r="G23" s="85">
        <f t="shared" si="0"/>
        <v>10.243739359395832</v>
      </c>
    </row>
    <row r="24" spans="1:7" ht="12.75" customHeight="1" x14ac:dyDescent="0.2">
      <c r="A24" s="53" t="s">
        <v>54</v>
      </c>
      <c r="B24" s="84">
        <v>32.959040000000002</v>
      </c>
      <c r="C24" s="84">
        <v>29.423632999999999</v>
      </c>
      <c r="D24" s="84">
        <v>32.525427999999998</v>
      </c>
      <c r="E24" s="84">
        <v>184.89918399999999</v>
      </c>
      <c r="F24" s="84">
        <v>183.33548400000001</v>
      </c>
      <c r="G24" s="85">
        <f t="shared" si="0"/>
        <v>0.85291726723234262</v>
      </c>
    </row>
    <row r="25" spans="1:7" ht="12.75" customHeight="1" x14ac:dyDescent="0.2">
      <c r="A25" s="53" t="s">
        <v>64</v>
      </c>
      <c r="B25" s="84">
        <v>5.0054069999999999</v>
      </c>
      <c r="C25" s="84">
        <v>3.8968240000000001</v>
      </c>
      <c r="D25" s="84">
        <v>3.6523119999999998</v>
      </c>
      <c r="E25" s="84">
        <v>24.231407000000001</v>
      </c>
      <c r="F25" s="84">
        <v>22.876239999999999</v>
      </c>
      <c r="G25" s="85">
        <f t="shared" si="0"/>
        <v>5.9239062013687516</v>
      </c>
    </row>
    <row r="26" spans="1:7" ht="12.75" customHeight="1" x14ac:dyDescent="0.2">
      <c r="A26" s="53" t="s">
        <v>65</v>
      </c>
      <c r="B26" s="84">
        <v>1.9877899999999999</v>
      </c>
      <c r="C26" s="84">
        <v>2.1017700000000001</v>
      </c>
      <c r="D26" s="84">
        <v>2.9773100000000001</v>
      </c>
      <c r="E26" s="84">
        <v>12.265813</v>
      </c>
      <c r="F26" s="84">
        <v>8.6087290000000003</v>
      </c>
      <c r="G26" s="85">
        <f t="shared" si="0"/>
        <v>42.48111422719893</v>
      </c>
    </row>
    <row r="27" spans="1:7" ht="12.75" customHeight="1" x14ac:dyDescent="0.2">
      <c r="A27" s="53" t="s">
        <v>66</v>
      </c>
      <c r="B27" s="84">
        <v>9.757809</v>
      </c>
      <c r="C27" s="84">
        <v>24.158296</v>
      </c>
      <c r="D27" s="84">
        <v>11.482571</v>
      </c>
      <c r="E27" s="84">
        <v>80.900407000000001</v>
      </c>
      <c r="F27" s="84">
        <v>103.12408600000001</v>
      </c>
      <c r="G27" s="85">
        <f t="shared" si="0"/>
        <v>-21.550425183889629</v>
      </c>
    </row>
    <row r="28" spans="1:7" ht="12.75" customHeight="1" x14ac:dyDescent="0.2">
      <c r="A28" s="53" t="s">
        <v>57</v>
      </c>
      <c r="B28" s="84">
        <v>3.0878930000000002</v>
      </c>
      <c r="C28" s="84">
        <v>3.2196850000000001</v>
      </c>
      <c r="D28" s="84">
        <v>10.782422</v>
      </c>
      <c r="E28" s="84">
        <v>25.000634000000002</v>
      </c>
      <c r="F28" s="84">
        <v>13.675041999999999</v>
      </c>
      <c r="G28" s="85">
        <f t="shared" si="0"/>
        <v>82.819431194434401</v>
      </c>
    </row>
    <row r="29" spans="1:7" ht="12.75" customHeight="1" x14ac:dyDescent="0.2">
      <c r="A29" s="53" t="s">
        <v>58</v>
      </c>
      <c r="B29" s="84">
        <v>13.272878</v>
      </c>
      <c r="C29" s="84">
        <v>12.041105999999999</v>
      </c>
      <c r="D29" s="84">
        <v>13.694979</v>
      </c>
      <c r="E29" s="84">
        <v>80.218616999999995</v>
      </c>
      <c r="F29" s="84">
        <v>59.200353</v>
      </c>
      <c r="G29" s="85">
        <f t="shared" si="0"/>
        <v>35.503612622039611</v>
      </c>
    </row>
    <row r="30" spans="1:7" ht="12.75" customHeight="1" x14ac:dyDescent="0.2">
      <c r="A30" s="53" t="s">
        <v>55</v>
      </c>
      <c r="B30" s="84">
        <v>3.4539E-2</v>
      </c>
      <c r="C30" s="84">
        <v>3.7282999999999997E-2</v>
      </c>
      <c r="D30" s="84">
        <v>5.1184E-2</v>
      </c>
      <c r="E30" s="84">
        <v>0.21379699999999999</v>
      </c>
      <c r="F30" s="84">
        <v>0.74204300000000001</v>
      </c>
      <c r="G30" s="85">
        <f t="shared" si="0"/>
        <v>-71.188057834923313</v>
      </c>
    </row>
    <row r="31" spans="1:7" ht="12.75" customHeight="1" x14ac:dyDescent="0.2">
      <c r="A31" s="53" t="s">
        <v>56</v>
      </c>
      <c r="B31" s="84">
        <v>0.19731599999999999</v>
      </c>
      <c r="C31" s="84">
        <v>0.26297999999999999</v>
      </c>
      <c r="D31" s="84">
        <v>9.8638000000000003E-2</v>
      </c>
      <c r="E31" s="84">
        <v>0.868085</v>
      </c>
      <c r="F31" s="84">
        <v>0.86093200000000003</v>
      </c>
      <c r="G31" s="85">
        <f t="shared" si="0"/>
        <v>0.83084378324885222</v>
      </c>
    </row>
    <row r="32" spans="1:7" ht="12.75" customHeight="1" x14ac:dyDescent="0.2">
      <c r="A32" s="54" t="s">
        <v>59</v>
      </c>
      <c r="B32" s="99">
        <f>B10-B12</f>
        <v>544.39853099999993</v>
      </c>
      <c r="C32" s="99">
        <f>C10-C12</f>
        <v>569.15699800000004</v>
      </c>
      <c r="D32" s="99">
        <f>D10-D12</f>
        <v>604.39646400000015</v>
      </c>
      <c r="E32" s="99">
        <f>E10-E12</f>
        <v>3234.5763489999995</v>
      </c>
      <c r="F32" s="99">
        <f>F10-F12</f>
        <v>3266.1418219999996</v>
      </c>
      <c r="G32" s="100">
        <f t="shared" si="0"/>
        <v>-0.96644526540096365</v>
      </c>
    </row>
    <row r="33" spans="1:7" ht="12.75" customHeight="1" x14ac:dyDescent="0.2">
      <c r="A33" s="52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3" t="s">
        <v>60</v>
      </c>
      <c r="B34" s="84">
        <v>65.637299999999996</v>
      </c>
      <c r="C34" s="84">
        <v>66.795901999999998</v>
      </c>
      <c r="D34" s="84">
        <v>102.977842</v>
      </c>
      <c r="E34" s="84">
        <v>438.602395</v>
      </c>
      <c r="F34" s="84">
        <v>612.25383299999999</v>
      </c>
      <c r="G34" s="85">
        <f t="shared" ref="G34:G43" si="1">IF(AND(F34&gt;0,E34&gt;0),(E34/F34%)-100,"x  ")</f>
        <v>-28.362654284926307</v>
      </c>
    </row>
    <row r="35" spans="1:7" ht="12.75" customHeight="1" x14ac:dyDescent="0.2">
      <c r="A35" s="53" t="s">
        <v>61</v>
      </c>
      <c r="B35" s="84">
        <v>199.409256</v>
      </c>
      <c r="C35" s="84">
        <v>187.67429000000001</v>
      </c>
      <c r="D35" s="84">
        <v>195.21833000000001</v>
      </c>
      <c r="E35" s="84">
        <v>1106.2611609999999</v>
      </c>
      <c r="F35" s="84">
        <v>1078.1159540000001</v>
      </c>
      <c r="G35" s="85">
        <f t="shared" si="1"/>
        <v>2.6105918287894809</v>
      </c>
    </row>
    <row r="36" spans="1:7" ht="12.75" customHeight="1" x14ac:dyDescent="0.2">
      <c r="A36" s="53" t="s">
        <v>62</v>
      </c>
      <c r="B36" s="84">
        <v>88.554490999999999</v>
      </c>
      <c r="C36" s="84">
        <v>86.174716000000004</v>
      </c>
      <c r="D36" s="84">
        <v>93.002099999999999</v>
      </c>
      <c r="E36" s="84">
        <v>527.32029899999998</v>
      </c>
      <c r="F36" s="84">
        <v>529.31023000000005</v>
      </c>
      <c r="G36" s="85">
        <f t="shared" si="1"/>
        <v>-0.37594795777894774</v>
      </c>
    </row>
    <row r="37" spans="1:7" ht="12.75" customHeight="1" x14ac:dyDescent="0.2">
      <c r="A37" s="53" t="s">
        <v>63</v>
      </c>
      <c r="B37" s="84">
        <v>122.89389799999999</v>
      </c>
      <c r="C37" s="84">
        <v>117.93395700000001</v>
      </c>
      <c r="D37" s="84">
        <v>116.613957</v>
      </c>
      <c r="E37" s="84">
        <v>701.64392899999996</v>
      </c>
      <c r="F37" s="84">
        <v>684.71349099999998</v>
      </c>
      <c r="G37" s="85">
        <f t="shared" si="1"/>
        <v>2.4726309942095241</v>
      </c>
    </row>
    <row r="38" spans="1:7" ht="12.75" customHeight="1" x14ac:dyDescent="0.2">
      <c r="A38" s="53" t="s">
        <v>67</v>
      </c>
      <c r="B38" s="84">
        <v>37.836443000000003</v>
      </c>
      <c r="C38" s="84">
        <v>42.668840000000003</v>
      </c>
      <c r="D38" s="84">
        <v>48.841377999999999</v>
      </c>
      <c r="E38" s="84">
        <v>227.646534</v>
      </c>
      <c r="F38" s="84">
        <v>186.30385200000001</v>
      </c>
      <c r="G38" s="85">
        <f t="shared" si="1"/>
        <v>22.190996888244683</v>
      </c>
    </row>
    <row r="39" spans="1:7" ht="12.75" customHeight="1" x14ac:dyDescent="0.2">
      <c r="A39" s="53" t="s">
        <v>149</v>
      </c>
      <c r="B39" s="84">
        <v>1.093054</v>
      </c>
      <c r="C39" s="84">
        <v>0.98709599999999997</v>
      </c>
      <c r="D39" s="84">
        <v>0.860066</v>
      </c>
      <c r="E39" s="84">
        <v>6.5030380000000001</v>
      </c>
      <c r="F39" s="84">
        <v>5.0942600000000002</v>
      </c>
      <c r="G39" s="85">
        <f t="shared" si="1"/>
        <v>27.654222595627232</v>
      </c>
    </row>
    <row r="40" spans="1:7" ht="12.75" customHeight="1" x14ac:dyDescent="0.2">
      <c r="A40" s="53" t="s">
        <v>68</v>
      </c>
      <c r="B40" s="84">
        <v>15.328821</v>
      </c>
      <c r="C40" s="84">
        <v>56.044424999999997</v>
      </c>
      <c r="D40" s="84">
        <v>36.197789</v>
      </c>
      <c r="E40" s="84">
        <v>156.70121700000001</v>
      </c>
      <c r="F40" s="84">
        <v>100.39619999999999</v>
      </c>
      <c r="G40" s="85">
        <f t="shared" si="1"/>
        <v>56.082816879523335</v>
      </c>
    </row>
    <row r="41" spans="1:7" ht="12.75" customHeight="1" x14ac:dyDescent="0.2">
      <c r="A41" s="53" t="s">
        <v>69</v>
      </c>
      <c r="B41" s="84">
        <v>8.5488739999999996</v>
      </c>
      <c r="C41" s="84">
        <v>8.3415599999999994</v>
      </c>
      <c r="D41" s="84">
        <v>8.2263730000000006</v>
      </c>
      <c r="E41" s="84">
        <v>50.908033000000003</v>
      </c>
      <c r="F41" s="84">
        <v>52.646529999999998</v>
      </c>
      <c r="G41" s="85">
        <f t="shared" si="1"/>
        <v>-3.3022062422727601</v>
      </c>
    </row>
    <row r="42" spans="1:7" ht="12.75" customHeight="1" x14ac:dyDescent="0.2">
      <c r="A42" s="53" t="s">
        <v>70</v>
      </c>
      <c r="B42" s="84">
        <v>5.0963940000000001</v>
      </c>
      <c r="C42" s="84">
        <v>2.5362119999999999</v>
      </c>
      <c r="D42" s="84">
        <v>2.4586290000000002</v>
      </c>
      <c r="E42" s="84">
        <v>18.989743000000001</v>
      </c>
      <c r="F42" s="84">
        <v>17.307472000000001</v>
      </c>
      <c r="G42" s="85">
        <f t="shared" si="1"/>
        <v>9.7199117236763328</v>
      </c>
    </row>
    <row r="43" spans="1:7" ht="12.75" customHeight="1" x14ac:dyDescent="0.2">
      <c r="A43" s="56" t="s">
        <v>71</v>
      </c>
      <c r="B43" s="84">
        <f>B8-B10</f>
        <v>80.727378999999928</v>
      </c>
      <c r="C43" s="84">
        <f>C8-C10</f>
        <v>89.947478000000046</v>
      </c>
      <c r="D43" s="84">
        <f>D8-D10</f>
        <v>160.62244299999998</v>
      </c>
      <c r="E43" s="84">
        <f>E8-E10</f>
        <v>881.42886499999986</v>
      </c>
      <c r="F43" s="84">
        <f>F8-F10</f>
        <v>682.34651200000008</v>
      </c>
      <c r="G43" s="85">
        <f t="shared" si="1"/>
        <v>29.176136977160922</v>
      </c>
    </row>
    <row r="44" spans="1:7" ht="12.75" customHeight="1" x14ac:dyDescent="0.2">
      <c r="A44" s="54" t="s">
        <v>31</v>
      </c>
      <c r="B44" s="9"/>
      <c r="C44" s="9"/>
      <c r="D44" s="9"/>
      <c r="E44" s="9"/>
      <c r="F44" s="9"/>
      <c r="G44" s="9"/>
    </row>
    <row r="45" spans="1:7" ht="12.75" customHeight="1" x14ac:dyDescent="0.2">
      <c r="A45" s="54" t="s">
        <v>72</v>
      </c>
      <c r="B45" s="84">
        <v>10.006098</v>
      </c>
      <c r="C45" s="84">
        <v>11.982124000000001</v>
      </c>
      <c r="D45" s="84">
        <v>87.080579</v>
      </c>
      <c r="E45" s="84">
        <v>388.76908800000001</v>
      </c>
      <c r="F45" s="84">
        <v>189.55875700000001</v>
      </c>
      <c r="G45" s="85">
        <f>IF(AND(F45&gt;0,E45&gt;0),(E45/F45%)-100,"x  ")</f>
        <v>105.09160017334361</v>
      </c>
    </row>
    <row r="46" spans="1:7" ht="12.75" customHeight="1" x14ac:dyDescent="0.2">
      <c r="A46" s="54" t="s">
        <v>73</v>
      </c>
      <c r="B46" s="84">
        <v>14.954738000000001</v>
      </c>
      <c r="C46" s="84">
        <v>11.659962</v>
      </c>
      <c r="D46" s="84">
        <v>10.711631000000001</v>
      </c>
      <c r="E46" s="84">
        <v>105.037846</v>
      </c>
      <c r="F46" s="84">
        <v>128.805916</v>
      </c>
      <c r="G46" s="85">
        <f>IF(AND(F46&gt;0,E46&gt;0),(E46/F46%)-100,"x  ")</f>
        <v>-18.452622936977519</v>
      </c>
    </row>
    <row r="47" spans="1:7" ht="12.75" customHeight="1" x14ac:dyDescent="0.2">
      <c r="A47" s="54" t="s">
        <v>74</v>
      </c>
      <c r="B47" s="84">
        <v>38.566557000000003</v>
      </c>
      <c r="C47" s="84">
        <v>46.769348000000001</v>
      </c>
      <c r="D47" s="84">
        <v>43.513843000000001</v>
      </c>
      <c r="E47" s="84">
        <v>264.952765</v>
      </c>
      <c r="F47" s="84">
        <v>254.871613</v>
      </c>
      <c r="G47" s="85">
        <f>IF(AND(F47&gt;0,E47&gt;0),(E47/F47%)-100,"x  ")</f>
        <v>3.9553843919055822</v>
      </c>
    </row>
    <row r="48" spans="1:7" ht="12.75" customHeight="1" x14ac:dyDescent="0.2">
      <c r="A48" s="54" t="s">
        <v>75</v>
      </c>
      <c r="B48" s="84">
        <v>12.653937000000001</v>
      </c>
      <c r="C48" s="84">
        <v>14.774993</v>
      </c>
      <c r="D48" s="84">
        <v>13.937538</v>
      </c>
      <c r="E48" s="84">
        <v>92.437963999999994</v>
      </c>
      <c r="F48" s="84">
        <v>67.403749000000005</v>
      </c>
      <c r="G48" s="85">
        <f>IF(AND(F48&gt;0,E48&gt;0),(E48/F48%)-100,"x  ")</f>
        <v>37.140686343722507</v>
      </c>
    </row>
    <row r="49" spans="1:7" ht="12.75" customHeight="1" x14ac:dyDescent="0.2">
      <c r="A49" s="55" t="s">
        <v>76</v>
      </c>
      <c r="B49" s="84">
        <v>42.765608</v>
      </c>
      <c r="C49" s="84">
        <v>8.7068220000000007</v>
      </c>
      <c r="D49" s="84">
        <v>13.792649000000001</v>
      </c>
      <c r="E49" s="84">
        <v>99.486890000000002</v>
      </c>
      <c r="F49" s="84">
        <v>94.127527999999998</v>
      </c>
      <c r="G49" s="85">
        <f>IF(AND(F49&gt;0,E49&gt;0),(E49/F49%)-100,"x  ")</f>
        <v>5.6937243693470947</v>
      </c>
    </row>
    <row r="50" spans="1:7" ht="12.75" customHeight="1" x14ac:dyDescent="0.2">
      <c r="A50" s="56" t="s">
        <v>31</v>
      </c>
      <c r="B50" s="9"/>
      <c r="C50" s="9"/>
      <c r="D50" s="9"/>
      <c r="E50" s="9"/>
      <c r="F50" s="9"/>
      <c r="G50" s="9"/>
    </row>
    <row r="51" spans="1:7" ht="12.75" customHeight="1" x14ac:dyDescent="0.2">
      <c r="A51" s="56" t="s">
        <v>77</v>
      </c>
      <c r="B51" s="84">
        <v>0.54906500000000003</v>
      </c>
      <c r="C51" s="84">
        <v>0.92145299999999997</v>
      </c>
      <c r="D51" s="84">
        <v>0.28694700000000001</v>
      </c>
      <c r="E51" s="84">
        <v>3.3590589999999998</v>
      </c>
      <c r="F51" s="84">
        <v>5.1947859999999997</v>
      </c>
      <c r="G51" s="85">
        <f>IF(AND(F51&gt;0,E51&gt;0),(E51/F51%)-100,"x  ")</f>
        <v>-35.337875323449325</v>
      </c>
    </row>
    <row r="52" spans="1:7" ht="12.75" customHeight="1" x14ac:dyDescent="0.2">
      <c r="A52" s="56" t="s">
        <v>118</v>
      </c>
      <c r="B52" s="84">
        <v>0.49163899999999999</v>
      </c>
      <c r="C52" s="84">
        <v>0.19650500000000001</v>
      </c>
      <c r="D52" s="84">
        <v>0.32039600000000001</v>
      </c>
      <c r="E52" s="84">
        <v>2.2944610000000001</v>
      </c>
      <c r="F52" s="84">
        <v>2.385481</v>
      </c>
      <c r="G52" s="85">
        <f>IF(AND(F52&gt;0,E52&gt;0),(E52/F52%)-100,"x  ")</f>
        <v>-3.8155826854206794</v>
      </c>
    </row>
    <row r="53" spans="1:7" ht="12.75" customHeight="1" x14ac:dyDescent="0.2">
      <c r="A53" s="56" t="s">
        <v>78</v>
      </c>
      <c r="B53" s="84">
        <v>3.1641699999999999</v>
      </c>
      <c r="C53" s="84">
        <v>4.7935910000000002</v>
      </c>
      <c r="D53" s="84">
        <v>7.8207269999999998</v>
      </c>
      <c r="E53" s="84">
        <v>27.187331</v>
      </c>
      <c r="F53" s="84">
        <v>27.242616000000002</v>
      </c>
      <c r="G53" s="85">
        <f>IF(AND(F53&gt;0,E53&gt;0),(E53/F53%)-100,"x  ")</f>
        <v>-0.20293572394076875</v>
      </c>
    </row>
    <row r="54" spans="1:7" ht="12.75" customHeight="1" x14ac:dyDescent="0.2">
      <c r="A54" s="57" t="s">
        <v>79</v>
      </c>
      <c r="B54" s="84">
        <v>170.25774999999999</v>
      </c>
      <c r="C54" s="84">
        <v>174.64080999999999</v>
      </c>
      <c r="D54" s="84">
        <v>176.10199299999999</v>
      </c>
      <c r="E54" s="84">
        <v>988.82861100000002</v>
      </c>
      <c r="F54" s="84">
        <v>1020.009832</v>
      </c>
      <c r="G54" s="85">
        <f>IF(AND(F54&gt;0,E54&gt;0),(E54/F54%)-100,"x  ")</f>
        <v>-3.0569529843512413</v>
      </c>
    </row>
    <row r="55" spans="1:7" ht="12.75" customHeight="1" x14ac:dyDescent="0.2">
      <c r="A55" s="50" t="s">
        <v>31</v>
      </c>
      <c r="B55" s="9"/>
      <c r="C55" s="9"/>
      <c r="D55" s="9"/>
      <c r="E55" s="9"/>
      <c r="F55" s="9"/>
      <c r="G55" s="9"/>
    </row>
    <row r="56" spans="1:7" ht="12.75" customHeight="1" x14ac:dyDescent="0.2">
      <c r="A56" s="56" t="s">
        <v>80</v>
      </c>
      <c r="B56" s="84">
        <v>143.71802400000001</v>
      </c>
      <c r="C56" s="84">
        <v>144.99048099999999</v>
      </c>
      <c r="D56" s="84">
        <v>139.85001600000001</v>
      </c>
      <c r="E56" s="84">
        <v>811.81919000000005</v>
      </c>
      <c r="F56" s="84">
        <v>865.85115499999995</v>
      </c>
      <c r="G56" s="85">
        <f>IF(AND(F56&gt;0,E56&gt;0),(E56/F56%)-100,"x  ")</f>
        <v>-6.2403294940456533</v>
      </c>
    </row>
    <row r="57" spans="1:7" ht="12.75" customHeight="1" x14ac:dyDescent="0.2">
      <c r="A57" s="51" t="s">
        <v>31</v>
      </c>
      <c r="B57" s="9"/>
      <c r="C57" s="9"/>
      <c r="D57" s="9"/>
      <c r="E57" s="9"/>
      <c r="F57" s="9"/>
      <c r="G57" s="9"/>
    </row>
    <row r="58" spans="1:7" ht="12.75" customHeight="1" x14ac:dyDescent="0.2">
      <c r="A58" s="51" t="s">
        <v>81</v>
      </c>
      <c r="B58" s="84">
        <v>125.273512</v>
      </c>
      <c r="C58" s="84">
        <v>124.280772</v>
      </c>
      <c r="D58" s="84">
        <v>114.349622</v>
      </c>
      <c r="E58" s="84">
        <v>689.89449999999999</v>
      </c>
      <c r="F58" s="84">
        <v>753.382926</v>
      </c>
      <c r="G58" s="85">
        <f>IF(AND(F58&gt;0,E58&gt;0),(E58/F58%)-100,"x  ")</f>
        <v>-8.4271124031287172</v>
      </c>
    </row>
    <row r="59" spans="1:7" ht="12.75" customHeight="1" x14ac:dyDescent="0.2">
      <c r="A59" s="51" t="s">
        <v>82</v>
      </c>
      <c r="B59" s="84">
        <v>6.8591740000000003</v>
      </c>
      <c r="C59" s="84">
        <v>7.2296560000000003</v>
      </c>
      <c r="D59" s="84">
        <v>5.9460160000000002</v>
      </c>
      <c r="E59" s="84">
        <v>38.130204999999997</v>
      </c>
      <c r="F59" s="84">
        <v>35.752172999999999</v>
      </c>
      <c r="G59" s="85">
        <f>IF(AND(F59&gt;0,E59&gt;0),(E59/F59%)-100,"x  ")</f>
        <v>6.6514334667154316</v>
      </c>
    </row>
    <row r="60" spans="1:7" ht="12.75" customHeight="1" x14ac:dyDescent="0.2">
      <c r="A60" s="50" t="s">
        <v>119</v>
      </c>
      <c r="B60" s="90">
        <v>23.45795</v>
      </c>
      <c r="C60" s="84">
        <v>26.961088</v>
      </c>
      <c r="D60" s="84">
        <v>34.170884000000001</v>
      </c>
      <c r="E60" s="84">
        <v>162.16620499999999</v>
      </c>
      <c r="F60" s="84">
        <v>133.6421</v>
      </c>
      <c r="G60" s="85">
        <f>IF(AND(F60&gt;0,E60&gt;0),(E60/F60%)-100,"x  ")</f>
        <v>21.343652187446907</v>
      </c>
    </row>
    <row r="61" spans="1:7" ht="12.75" customHeight="1" x14ac:dyDescent="0.2">
      <c r="A61" s="51" t="s">
        <v>31</v>
      </c>
      <c r="B61" s="9"/>
      <c r="C61" s="9"/>
      <c r="D61" s="9"/>
      <c r="E61" s="9"/>
      <c r="F61" s="9"/>
      <c r="G61" s="9"/>
    </row>
    <row r="62" spans="1:7" ht="12.75" customHeight="1" x14ac:dyDescent="0.2">
      <c r="A62" s="51" t="s">
        <v>83</v>
      </c>
      <c r="B62" s="84">
        <v>6.0800929999999997</v>
      </c>
      <c r="C62" s="84">
        <v>4.9435060000000002</v>
      </c>
      <c r="D62" s="84">
        <v>4.0608469999999999</v>
      </c>
      <c r="E62" s="84">
        <v>34.590823</v>
      </c>
      <c r="F62" s="84">
        <v>24.955385</v>
      </c>
      <c r="G62" s="85">
        <f>IF(AND(F62&gt;0,E62&gt;0),(E62/F62%)-100,"x  ")</f>
        <v>38.610656577728605</v>
      </c>
    </row>
    <row r="63" spans="1:7" ht="12.75" customHeight="1" x14ac:dyDescent="0.2">
      <c r="A63" s="51"/>
      <c r="B63" s="9"/>
      <c r="C63" s="9"/>
      <c r="D63" s="9"/>
      <c r="E63" s="9"/>
      <c r="F63" s="9"/>
      <c r="G63" s="9"/>
    </row>
    <row r="64" spans="1:7" ht="12.75" customHeight="1" x14ac:dyDescent="0.2">
      <c r="A64" s="57" t="s">
        <v>84</v>
      </c>
      <c r="B64" s="84">
        <v>462.61784699999998</v>
      </c>
      <c r="C64" s="84">
        <v>469.34095400000001</v>
      </c>
      <c r="D64" s="84">
        <v>375.30873300000002</v>
      </c>
      <c r="E64" s="84">
        <v>2467.9857860000002</v>
      </c>
      <c r="F64" s="84">
        <v>2413.015719</v>
      </c>
      <c r="G64" s="85">
        <f>IF(AND(F64&gt;0,E64&gt;0),(E64/F64%)-100,"x  ")</f>
        <v>2.2780650191031953</v>
      </c>
    </row>
    <row r="65" spans="1:7" ht="12.75" customHeight="1" x14ac:dyDescent="0.2">
      <c r="A65" s="50" t="s">
        <v>31</v>
      </c>
      <c r="B65" s="9"/>
      <c r="C65" s="9"/>
      <c r="D65" s="9"/>
      <c r="E65" s="9"/>
      <c r="F65" s="9"/>
      <c r="G65" s="9"/>
    </row>
    <row r="66" spans="1:7" ht="12.75" customHeight="1" x14ac:dyDescent="0.2">
      <c r="A66" s="56" t="s">
        <v>85</v>
      </c>
      <c r="B66" s="84">
        <v>51.654097999999998</v>
      </c>
      <c r="C66" s="84">
        <v>52.652368000000003</v>
      </c>
      <c r="D66" s="84">
        <v>60.078031000000003</v>
      </c>
      <c r="E66" s="84">
        <v>325.13151900000003</v>
      </c>
      <c r="F66" s="84">
        <v>327.536788</v>
      </c>
      <c r="G66" s="85">
        <f t="shared" ref="G66:G71" si="2">IF(AND(F66&gt;0,E66&gt;0),(E66/F66%)-100,"x  ")</f>
        <v>-0.73435079298633354</v>
      </c>
    </row>
    <row r="67" spans="1:7" ht="12.75" customHeight="1" x14ac:dyDescent="0.2">
      <c r="A67" s="56" t="s">
        <v>179</v>
      </c>
      <c r="B67" s="84">
        <v>218.44404700000001</v>
      </c>
      <c r="C67" s="84">
        <v>224.37135499999999</v>
      </c>
      <c r="D67" s="84">
        <v>232.593243</v>
      </c>
      <c r="E67" s="84">
        <v>1374.8017050000001</v>
      </c>
      <c r="F67" s="84">
        <v>1450.960088</v>
      </c>
      <c r="G67" s="85">
        <f t="shared" si="2"/>
        <v>-5.2488268719352931</v>
      </c>
    </row>
    <row r="68" spans="1:7" ht="12.75" customHeight="1" x14ac:dyDescent="0.2">
      <c r="A68" s="56" t="s">
        <v>86</v>
      </c>
      <c r="B68" s="84">
        <v>38.361449</v>
      </c>
      <c r="C68" s="84">
        <v>33.413795999999998</v>
      </c>
      <c r="D68" s="84">
        <v>22.775497999999999</v>
      </c>
      <c r="E68" s="84">
        <v>208.218334</v>
      </c>
      <c r="F68" s="84">
        <v>236.83880400000001</v>
      </c>
      <c r="G68" s="85">
        <f t="shared" si="2"/>
        <v>-12.084366884406336</v>
      </c>
    </row>
    <row r="69" spans="1:7" ht="12.75" customHeight="1" x14ac:dyDescent="0.2">
      <c r="A69" s="56" t="s">
        <v>133</v>
      </c>
      <c r="B69" s="84">
        <v>16.596435</v>
      </c>
      <c r="C69" s="84">
        <v>15.685407</v>
      </c>
      <c r="D69" s="84">
        <v>16.842831</v>
      </c>
      <c r="E69" s="84">
        <v>101.814215</v>
      </c>
      <c r="F69" s="84">
        <v>101.30446600000001</v>
      </c>
      <c r="G69" s="85">
        <f t="shared" si="2"/>
        <v>0.50318512117718228</v>
      </c>
    </row>
    <row r="70" spans="1:7" ht="12.75" customHeight="1" x14ac:dyDescent="0.2">
      <c r="A70" s="58" t="s">
        <v>134</v>
      </c>
      <c r="B70" s="84">
        <v>4.5392029999999997</v>
      </c>
      <c r="C70" s="84">
        <v>6.632288</v>
      </c>
      <c r="D70" s="84">
        <v>4.7815139999999996</v>
      </c>
      <c r="E70" s="84">
        <v>26.294505000000001</v>
      </c>
      <c r="F70" s="84">
        <v>22.571314999999998</v>
      </c>
      <c r="G70" s="85">
        <f t="shared" si="2"/>
        <v>16.495228567764016</v>
      </c>
    </row>
    <row r="71" spans="1:7" ht="12.75" customHeight="1" x14ac:dyDescent="0.2">
      <c r="A71" s="59" t="s">
        <v>87</v>
      </c>
      <c r="B71" s="84">
        <v>6.0480590000000003</v>
      </c>
      <c r="C71" s="84">
        <v>6.66493</v>
      </c>
      <c r="D71" s="84">
        <v>4.6253690000000001</v>
      </c>
      <c r="E71" s="84">
        <v>30.696062999999999</v>
      </c>
      <c r="F71" s="84">
        <v>33.517654</v>
      </c>
      <c r="G71" s="85">
        <f t="shared" si="2"/>
        <v>-8.4182234233935418</v>
      </c>
    </row>
    <row r="72" spans="1:7" ht="12.75" customHeight="1" x14ac:dyDescent="0.2">
      <c r="A72" s="60" t="s">
        <v>31</v>
      </c>
      <c r="B72" s="9"/>
      <c r="C72" s="9"/>
      <c r="D72" s="9"/>
      <c r="E72" s="9"/>
      <c r="F72" s="9"/>
      <c r="G72" s="9"/>
    </row>
    <row r="73" spans="1:7" ht="12.75" customHeight="1" x14ac:dyDescent="0.2">
      <c r="A73" s="60" t="s">
        <v>108</v>
      </c>
      <c r="B73" s="84">
        <v>4.393262</v>
      </c>
      <c r="C73" s="84">
        <v>2.2485249999999999</v>
      </c>
      <c r="D73" s="84">
        <v>3.1694599999999999</v>
      </c>
      <c r="E73" s="84">
        <v>16.853189</v>
      </c>
      <c r="F73" s="84">
        <v>16.181024000000001</v>
      </c>
      <c r="G73" s="85">
        <f>IF(AND(F73&gt;0,E73&gt;0),(E73/F73%)-100,"x  ")</f>
        <v>4.1540325260008331</v>
      </c>
    </row>
    <row r="74" spans="1:7" ht="24" x14ac:dyDescent="0.2">
      <c r="A74" s="61" t="s">
        <v>103</v>
      </c>
      <c r="B74" s="84">
        <v>4.0845690000000001</v>
      </c>
      <c r="C74" s="84">
        <v>4.0417509999999996</v>
      </c>
      <c r="D74" s="84">
        <v>4.2248770000000002</v>
      </c>
      <c r="E74" s="84">
        <v>24.404240999999999</v>
      </c>
      <c r="F74" s="84">
        <v>28.403331999999999</v>
      </c>
      <c r="G74" s="85">
        <f>IF(AND(F74&gt;0,E74&gt;0),(E74/F74%)-100,"x  ")</f>
        <v>-14.079654457441819</v>
      </c>
    </row>
    <row r="75" spans="1:7" x14ac:dyDescent="0.2">
      <c r="A75" s="62" t="s">
        <v>42</v>
      </c>
      <c r="B75" s="91">
        <v>1780.4251979999999</v>
      </c>
      <c r="C75" s="87">
        <v>1796.5935019999999</v>
      </c>
      <c r="D75" s="87">
        <v>1831.4425960000001</v>
      </c>
      <c r="E75" s="87">
        <v>10579.945424</v>
      </c>
      <c r="F75" s="87">
        <v>10335.410854</v>
      </c>
      <c r="G75" s="88">
        <f>IF(AND(F75&gt;0,E75&gt;0),(E75/F75%)-100,"x  ")</f>
        <v>2.3659878978624249</v>
      </c>
    </row>
    <row r="77" spans="1:7" x14ac:dyDescent="0.2">
      <c r="A77" s="33" t="s">
        <v>151</v>
      </c>
    </row>
    <row r="78" spans="1:7" x14ac:dyDescent="0.2">
      <c r="A78" s="33" t="s">
        <v>178</v>
      </c>
      <c r="B78" s="81"/>
      <c r="C78" s="81"/>
      <c r="D78" s="81"/>
      <c r="E78" s="81"/>
      <c r="F78" s="81"/>
      <c r="G78" s="81"/>
    </row>
    <row r="79" spans="1:7" x14ac:dyDescent="0.2">
      <c r="A79" s="33"/>
      <c r="B79" s="33"/>
      <c r="C79" s="33"/>
      <c r="D79" s="33"/>
      <c r="E79" s="33"/>
      <c r="F79" s="33"/>
      <c r="G79" s="33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11 A26:G31 A13:G24 A12 A33:G66 A32 A68:G75 B67:G67">
    <cfRule type="expression" dxfId="4" priority="8">
      <formula>MOD(ROW(),2)=0</formula>
    </cfRule>
  </conditionalFormatting>
  <conditionalFormatting sqref="A25:G25">
    <cfRule type="expression" dxfId="3" priority="4">
      <formula>MOD(ROW(),2)=0</formula>
    </cfRule>
  </conditionalFormatting>
  <conditionalFormatting sqref="B12:G12">
    <cfRule type="expression" dxfId="2" priority="3">
      <formula>MOD(ROW(),2)=0</formula>
    </cfRule>
  </conditionalFormatting>
  <conditionalFormatting sqref="B32:G32">
    <cfRule type="expression" dxfId="1" priority="2">
      <formula>MOD(ROW(),2)=0</formula>
    </cfRule>
  </conditionalFormatting>
  <conditionalFormatting sqref="A67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2/18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3" t="s">
        <v>157</v>
      </c>
      <c r="B2" s="113"/>
      <c r="C2" s="113"/>
      <c r="D2" s="113"/>
      <c r="E2" s="113"/>
      <c r="F2" s="113"/>
      <c r="G2" s="113"/>
    </row>
    <row r="3" spans="1:7" x14ac:dyDescent="0.2">
      <c r="A3" s="78"/>
      <c r="B3" s="113" t="s">
        <v>168</v>
      </c>
      <c r="C3" s="113"/>
      <c r="D3" s="113"/>
      <c r="E3" s="113"/>
      <c r="F3" s="113"/>
      <c r="G3" s="78"/>
    </row>
    <row r="28" spans="1:7" x14ac:dyDescent="0.2">
      <c r="A28" s="113"/>
      <c r="B28" s="113"/>
      <c r="C28" s="113"/>
      <c r="D28" s="113"/>
      <c r="E28" s="113"/>
      <c r="F28" s="113"/>
      <c r="G28" s="113"/>
    </row>
    <row r="29" spans="1:7" x14ac:dyDescent="0.2">
      <c r="A29" s="134" t="s">
        <v>169</v>
      </c>
      <c r="B29" s="134"/>
      <c r="C29" s="134"/>
      <c r="D29" s="134"/>
      <c r="E29" s="134"/>
      <c r="F29" s="134"/>
      <c r="G29" s="134"/>
    </row>
  </sheetData>
  <mergeCells count="4">
    <mergeCell ref="A29:G29"/>
    <mergeCell ref="A28:G28"/>
    <mergeCell ref="B3:F3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2/18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3" workbookViewId="0">
      <selection activeCell="B40" sqref="B40:B45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158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88</v>
      </c>
      <c r="B3" s="140" t="s">
        <v>89</v>
      </c>
      <c r="C3" s="14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2" t="s">
        <v>170</v>
      </c>
      <c r="C4" s="14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39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38"/>
      <c r="C6" s="139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10579.945424</v>
      </c>
      <c r="C8" s="94"/>
      <c r="D8" s="93">
        <v>10335.410854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2018</v>
      </c>
      <c r="C9" s="20">
        <v>2018</v>
      </c>
      <c r="D9" s="12">
        <v>2017</v>
      </c>
      <c r="E9" s="12">
        <v>2017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1352.954479</v>
      </c>
      <c r="C10" s="95">
        <f t="shared" ref="C10:C24" si="0">IF(B$8&gt;0,B10/B$8*100,0)</f>
        <v>12.787915483296352</v>
      </c>
      <c r="D10" s="96">
        <v>1441.09285</v>
      </c>
      <c r="E10" s="95">
        <f t="shared" ref="E10:E24" si="1">IF(D$8&gt;0,D10/D$8*100,0)</f>
        <v>13.943256541584603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1106.2611609999999</v>
      </c>
      <c r="C11" s="97">
        <f t="shared" si="0"/>
        <v>10.45620857826459</v>
      </c>
      <c r="D11" s="96">
        <v>1078.1159540000001</v>
      </c>
      <c r="E11" s="95">
        <f t="shared" si="1"/>
        <v>10.431282986517646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701.64392899999996</v>
      </c>
      <c r="C12" s="97">
        <f t="shared" si="0"/>
        <v>6.631829379841232</v>
      </c>
      <c r="D12" s="96">
        <v>684.71349099999998</v>
      </c>
      <c r="E12" s="95">
        <f t="shared" si="1"/>
        <v>6.6249276460548527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172</v>
      </c>
      <c r="B13" s="92">
        <v>689.89449999999999</v>
      </c>
      <c r="C13" s="97">
        <f t="shared" si="0"/>
        <v>6.5207756028212955</v>
      </c>
      <c r="D13" s="96">
        <v>753.382926</v>
      </c>
      <c r="E13" s="95">
        <f t="shared" si="1"/>
        <v>7.2893369856547752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650.570198</v>
      </c>
      <c r="C14" s="97">
        <f t="shared" si="0"/>
        <v>6.1490884114035111</v>
      </c>
      <c r="D14" s="96">
        <v>667.94060400000001</v>
      </c>
      <c r="E14" s="95">
        <f t="shared" si="1"/>
        <v>6.4626420123540074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62</v>
      </c>
      <c r="B15" s="92">
        <v>527.32029899999998</v>
      </c>
      <c r="C15" s="97">
        <f t="shared" si="0"/>
        <v>4.984149519370904</v>
      </c>
      <c r="D15" s="96">
        <v>529.31023000000005</v>
      </c>
      <c r="E15" s="95">
        <f t="shared" si="1"/>
        <v>5.1213274196559588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173</v>
      </c>
      <c r="B16" s="92">
        <v>438.602395</v>
      </c>
      <c r="C16" s="97">
        <f t="shared" si="0"/>
        <v>4.1456016777275204</v>
      </c>
      <c r="D16" s="96">
        <v>612.25383299999999</v>
      </c>
      <c r="E16" s="95">
        <f t="shared" si="1"/>
        <v>5.923846101996479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48</v>
      </c>
      <c r="B17" s="92">
        <v>420.64503000000002</v>
      </c>
      <c r="C17" s="97">
        <f t="shared" si="0"/>
        <v>3.9758714543629963</v>
      </c>
      <c r="D17" s="96">
        <v>402.66678200000001</v>
      </c>
      <c r="E17" s="95">
        <f t="shared" si="1"/>
        <v>3.895992018973879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398.56548099999998</v>
      </c>
      <c r="C18" s="97">
        <f t="shared" si="0"/>
        <v>3.7671789884272657</v>
      </c>
      <c r="D18" s="96">
        <v>410.87419</v>
      </c>
      <c r="E18" s="95">
        <f t="shared" si="1"/>
        <v>3.9754025824816042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72</v>
      </c>
      <c r="B19" s="92">
        <v>388.76908800000001</v>
      </c>
      <c r="C19" s="97">
        <f t="shared" si="0"/>
        <v>3.6745850041730801</v>
      </c>
      <c r="D19" s="96">
        <v>189.55875700000001</v>
      </c>
      <c r="E19" s="95">
        <f t="shared" si="1"/>
        <v>1.8340708432179762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45</v>
      </c>
      <c r="B20" s="92">
        <v>365.81518299999999</v>
      </c>
      <c r="C20" s="97">
        <f t="shared" si="0"/>
        <v>3.4576282612022666</v>
      </c>
      <c r="D20" s="96">
        <v>356.65134799999998</v>
      </c>
      <c r="E20" s="95">
        <f t="shared" si="1"/>
        <v>3.4507708792434615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53</v>
      </c>
      <c r="B21" s="92">
        <v>270.49042400000002</v>
      </c>
      <c r="C21" s="97">
        <f t="shared" si="0"/>
        <v>2.5566334528192178</v>
      </c>
      <c r="D21" s="96">
        <v>245.35672099999999</v>
      </c>
      <c r="E21" s="95">
        <f t="shared" si="1"/>
        <v>2.3739425985667739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74</v>
      </c>
      <c r="B22" s="92">
        <v>264.952765</v>
      </c>
      <c r="C22" s="97">
        <f t="shared" si="0"/>
        <v>2.5042923605160556</v>
      </c>
      <c r="D22" s="96">
        <v>254.871613</v>
      </c>
      <c r="E22" s="95">
        <f t="shared" si="1"/>
        <v>2.4660036896487751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175</v>
      </c>
      <c r="B23" s="92">
        <v>227.646534</v>
      </c>
      <c r="C23" s="97">
        <f t="shared" si="0"/>
        <v>2.1516796625774353</v>
      </c>
      <c r="D23" s="96">
        <v>186.30385200000001</v>
      </c>
      <c r="E23" s="95">
        <f t="shared" si="1"/>
        <v>1.8025780942021952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176</v>
      </c>
      <c r="B24" s="92">
        <v>224.68535299999999</v>
      </c>
      <c r="C24" s="97">
        <f t="shared" si="0"/>
        <v>2.123691039939716</v>
      </c>
      <c r="D24" s="96">
        <v>45.982906999999997</v>
      </c>
      <c r="E24" s="95">
        <f t="shared" si="1"/>
        <v>0.44490642558446275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2551.1286050000008</v>
      </c>
      <c r="C26" s="97">
        <f>IF(B$8&gt;0,B26/B$8*100,0)</f>
        <v>24.112871123256571</v>
      </c>
      <c r="D26" s="96">
        <f>D8-(SUM(D10:D24))</f>
        <v>2476.3347959999992</v>
      </c>
      <c r="E26" s="95">
        <f>IF(D$8&gt;0,D26/D$8*100,0)</f>
        <v>23.959713174262546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177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2018</v>
      </c>
      <c r="C33" s="6">
        <v>2017</v>
      </c>
      <c r="D33" s="6">
        <v>2016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1761.673495</v>
      </c>
      <c r="C34" s="98">
        <v>1687.0477860000001</v>
      </c>
      <c r="D34" s="98">
        <v>1650.878639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1586.8445529999999</v>
      </c>
      <c r="C35" s="98">
        <v>1582.678306</v>
      </c>
      <c r="D35" s="98">
        <v>1708.6447639999999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1822.9660799999999</v>
      </c>
      <c r="C36" s="98">
        <v>1858.326055</v>
      </c>
      <c r="D36" s="98">
        <v>1692.2706029999999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1780.4251979999999</v>
      </c>
      <c r="C37" s="98">
        <v>1597.5562849999999</v>
      </c>
      <c r="D37" s="98">
        <v>2109.648357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1796.5935019999999</v>
      </c>
      <c r="C38" s="98">
        <v>1862.559882</v>
      </c>
      <c r="D38" s="98">
        <v>1684.7416929999999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1831.4425960000001</v>
      </c>
      <c r="C39" s="98">
        <v>1747.24254</v>
      </c>
      <c r="D39" s="98">
        <v>1761.9757629999999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/>
      <c r="C40" s="98">
        <v>1723.336147</v>
      </c>
      <c r="D40" s="98">
        <v>1511.7262430000001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/>
      <c r="C41" s="98">
        <v>1805.4256250000001</v>
      </c>
      <c r="D41" s="98">
        <v>1541.385444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/>
      <c r="C42" s="98">
        <v>1687.3330940000001</v>
      </c>
      <c r="D42" s="98">
        <v>1838.6235160000001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1773.9858469999999</v>
      </c>
      <c r="D43" s="98">
        <v>1698.524071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1843.798092</v>
      </c>
      <c r="D44" s="98">
        <v>1752.0590769999999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1609.053541</v>
      </c>
      <c r="D45" s="98">
        <v>1834.062754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2/18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2019-08-08T15:14:45Z</cp:lastPrinted>
  <dcterms:created xsi:type="dcterms:W3CDTF">2012-03-28T07:56:08Z</dcterms:created>
  <dcterms:modified xsi:type="dcterms:W3CDTF">2019-08-20T11:54:17Z</dcterms:modified>
  <cp:category>LIS-Bericht</cp:category>
</cp:coreProperties>
</file>