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4" i="10"/>
  <c r="G73" i="10"/>
  <c r="G72" i="10"/>
  <c r="G70" i="10"/>
  <c r="G69" i="10"/>
  <c r="G68" i="10"/>
  <c r="G67" i="10"/>
  <c r="G66" i="10"/>
  <c r="G65" i="10"/>
  <c r="G63" i="10"/>
  <c r="G61" i="10"/>
  <c r="G59" i="10"/>
  <c r="G58" i="10"/>
  <c r="G57" i="10"/>
  <c r="G55" i="10"/>
  <c r="G53" i="10"/>
  <c r="G52" i="10"/>
  <c r="G51" i="10"/>
  <c r="G50" i="10"/>
  <c r="G48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0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29" i="5"/>
  <c r="G27" i="5"/>
  <c r="G26" i="5"/>
  <c r="G25" i="5"/>
  <c r="G23" i="5"/>
  <c r="G22" i="5"/>
  <c r="G20" i="5"/>
  <c r="G18" i="5"/>
  <c r="G16" i="5"/>
  <c r="G15" i="5"/>
  <c r="G14" i="5"/>
  <c r="G13" i="5"/>
  <c r="G12" i="5"/>
  <c r="G10" i="5"/>
  <c r="G9" i="5"/>
  <c r="G7" i="5"/>
  <c r="G42" i="10" l="1"/>
  <c r="G31" i="10"/>
  <c r="G11" i="10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<sst xmlns="http://schemas.openxmlformats.org/spreadsheetml/2006/main" count="236" uniqueCount="183">
  <si>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</si>
  <si>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</si>
  <si>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</si>
  <si>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</si>
  <si>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</si>
  <si>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</si>
  <si>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</si>
  <si>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</si>
  <si>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</si>
  <si>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</si>
  <si>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</si>
  <si>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</si>
  <si>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</si>
  <si>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</si>
  <si>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</si>
  <si>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</si>
  <si>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</si>
  <si>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</si>
  <si>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</si>
  <si>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</si>
  <si>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</si>
  <si>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</si>
  <si>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</si>
  <si>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</si>
  <si>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</si>
  <si>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</si>
  <si>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</si>
  <si>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</si>
  <si>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</si>
  <si>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</si>
  <si>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</si>
  <si>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</si>
  <si>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</si>
  <si>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</si>
  <si>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</si>
  <si>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</si>
  <si>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</si>
  <si>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</si>
  <si>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</si>
  <si>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</si>
  <si>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</si>
  <si>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</si>
  <si>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</si>
  <si>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</si>
  <si>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</si>
  <si>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</si>
  <si>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</si>
  <si>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</si>
  <si>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</si>
  <si>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</si>
  <si>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</si>
  <si>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</si>
  <si>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</si>
  <si>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</si>
  <si>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</si>
  <si>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</si>
  <si>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</si>
  <si>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</si>
  <si>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</si>
  <si>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</si>
  <si>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</si>
  <si>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</si>
  <si>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</si>
  <si>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</si>
  <si>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</si>
  <si>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</si>
  <si>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</si>
  <si>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</si>
  <si>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</si>
  <si>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</si>
  <si>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</si>
  <si>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</si>
  <si>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</si>
  <si>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</si>
  <si>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</si>
  <si>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</si>
  <si>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</si>
  <si>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</si>
  <si>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</si>
  <si>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</si>
  <si>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</si>
  <si>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</si>
  <si>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</si>
  <si>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</si>
  <si>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</si>
  <si>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</si>
  <si>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</si>
  <si>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</si>
  <si>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</si>
  <si>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</si>
  <si>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</si>
  <si>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</si>
  <si>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</si>
  <si>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</si>
  <si>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</si>
  <si>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</si>
  <si>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</si>
  <si>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</si>
  <si>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</si>
  <si>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</si>
  <si>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</si>
  <si>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</si>
  <si>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</si>
  <si>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</si>
  <si>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</si>
  <si>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</si>
  <si>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</si>
  <si>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</si>
  <si>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</si>
  <si>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</si>
  <si>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</si>
  <si>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</si>
  <si>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</si>
  <si>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</si>
  <si>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</si>
  <si>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</si>
  <si>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</si>
  <si>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</si>
  <si>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</si>
  <si>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</si>
  <si>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</si>
  <si>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</si>
  <si>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</si>
  <si>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</si>
  <si>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</si>
  <si>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</si>
  <si>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</si>
  <si>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</si>
  <si>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</si>
  <si>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</si>
  <si>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</si>
  <si>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</si>
  <si>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</si>
  <si>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</si>
  <si>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</si>
  <si>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</si>
  <si>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</si>
  <si>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</si>
  <si>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</si>
  <si>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</si>
  <si>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</si>
  <si>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</si>
  <si>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</si>
  <si>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</si>
  <si>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</si>
  <si>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</si>
  <si>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</si>
  <si>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</si>
  <si>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</si>
  <si>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</si>
  <si>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</si>
  <si>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</si>
  <si>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</si>
  <si>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</si>
  <si>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</si>
  <si>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</si>
  <si>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</si>
  <si>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</si>
  <si>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</si>
  <si>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</si>
  <si>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</si>
  <si>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</si>
  <si>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</si>
  <si>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t>Kennziffer: G III 3 - vj 4/18 SH</t>
  </si>
  <si>
    <t>4. Quartal 2018</t>
  </si>
  <si>
    <t xml:space="preserve">© Statistisches Amt für Hamburg und Schleswig-Holstein, Hamburg 2019 
Auszugsweise Vervielfältigung und Verbreitung mit Quellenangabe gestattet.        </t>
  </si>
  <si>
    <t>Januar - Dezember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</si>
  <si>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</si>
  <si>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</si>
  <si>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</si>
  <si>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2016 bis 2018 im Monatsvergleich</t>
  </si>
  <si>
    <t>Januar - Dezember 2018</t>
  </si>
  <si>
    <t>China, Volksrepublik</t>
  </si>
  <si>
    <t>Verein.Staaten (USA)</t>
  </si>
  <si>
    <t>Korea, Republik</t>
  </si>
  <si>
    <t>Vereinigt.Königreich</t>
  </si>
  <si>
    <t>Frankreich</t>
  </si>
  <si>
    <t>Tschechische Republ.</t>
  </si>
  <si>
    <t xml:space="preserve">2. Einfuhr des Landes Schleswig-Holstein in 2016 bis 2018 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</si>
  <si>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</si>
  <si>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</si>
  <si>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>Volksrepublik China + Hongkong</t>
  </si>
  <si>
    <t>Herausgegeben am: 28.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</si>
</sst>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6">
    <xf numFmtId="0" fontId="0" fillId="0" borderId="0"/>
    <xf numFmtId="0" fontId="21" fillId="0" borderId="0"/>
    <xf numFmtId="166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3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3" borderId="2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65" fontId="5" fillId="0" borderId="0" xfId="0" applyNumberFormat="1" applyFont="1"/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>
      <alignment vertical="center"/>
    </xf>
    <xf numFmtId="0" fontId="20" fillId="0" borderId="0" xfId="0" quotePrefix="1" applyFont="1" applyAlignment="1">
      <alignment horizontal="right"/>
    </xf>
    <xf numFmtId="0" fontId="17" fillId="3" borderId="11" xfId="0" quotePrefix="1" applyFont="1" applyFill="1" applyBorder="1" applyAlignment="1">
      <alignment horizontal="centerContinuous" vertical="center" wrapText="1"/>
    </xf>
    <xf numFmtId="167" fontId="16" fillId="0" borderId="0" xfId="0" applyNumberFormat="1" applyFont="1"/>
    <xf numFmtId="168" fontId="16" fillId="0" borderId="0" xfId="0" applyNumberFormat="1" applyFont="1"/>
    <xf numFmtId="167" fontId="24" fillId="0" borderId="19" xfId="0" applyNumberFormat="1" applyFont="1" applyBorder="1"/>
    <xf numFmtId="167" fontId="24" fillId="0" borderId="20" xfId="0" applyNumberFormat="1" applyFont="1" applyBorder="1"/>
    <xf numFmtId="168" fontId="24" fillId="0" borderId="20" xfId="0" applyNumberFormat="1" applyFont="1" applyBorder="1"/>
    <xf numFmtId="0" fontId="16" fillId="3" borderId="21" xfId="0" quotePrefix="1" applyFont="1" applyFill="1" applyBorder="1" applyAlignment="1">
      <alignment horizontal="center" vertical="center"/>
    </xf>
    <xf numFmtId="167" fontId="17" fillId="0" borderId="0" xfId="0" applyNumberFormat="1" applyFont="1"/>
    <xf numFmtId="167" fontId="24" fillId="0" borderId="24" xfId="0" applyNumberFormat="1" applyFont="1" applyBorder="1"/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horizontal="right" vertical="center"/>
    </xf>
    <xf numFmtId="167" fontId="5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17" fontId="17" fillId="3" borderId="11" xfId="0" quotePrefix="1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vertical="center" wrapText="1"/>
    </xf>
    <xf numFmtId="0" fontId="16" fillId="3" borderId="13" xfId="0" applyFont="1" applyFill="1" applyBorder="1" applyAlignment="1"/>
    <xf numFmtId="0" fontId="17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 indent="1"/>
    </xf>
    <xf numFmtId="0" fontId="16" fillId="3" borderId="12" xfId="0" applyFont="1" applyFill="1" applyBorder="1" applyAlignment="1">
      <alignment horizontal="left" vertical="center" indent="1"/>
    </xf>
    <xf numFmtId="0" fontId="16" fillId="3" borderId="15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indent="1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/>
    <xf numFmtId="0" fontId="16" fillId="3" borderId="2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Korea, Republik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Belgien</c:v>
                </c:pt>
                <c:pt idx="11">
                  <c:v>Norwegen</c:v>
                </c:pt>
                <c:pt idx="12">
                  <c:v>Schweiz</c:v>
                </c:pt>
                <c:pt idx="13">
                  <c:v>Finnland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2867.313013</c:v>
                </c:pt>
                <c:pt idx="1">
                  <c:v>2287.5608769999999</c:v>
                </c:pt>
                <c:pt idx="2">
                  <c:v>1385.0528300000001</c:v>
                </c:pt>
                <c:pt idx="3">
                  <c:v>1372.1325790000001</c:v>
                </c:pt>
                <c:pt idx="4">
                  <c:v>1285.8302120000001</c:v>
                </c:pt>
                <c:pt idx="5">
                  <c:v>1087.609543</c:v>
                </c:pt>
                <c:pt idx="6">
                  <c:v>993.95694700000001</c:v>
                </c:pt>
                <c:pt idx="7">
                  <c:v>941.12933099999998</c:v>
                </c:pt>
                <c:pt idx="8">
                  <c:v>839.65376000000003</c:v>
                </c:pt>
                <c:pt idx="9">
                  <c:v>791.72996499999999</c:v>
                </c:pt>
                <c:pt idx="10">
                  <c:v>727.43081700000005</c:v>
                </c:pt>
                <c:pt idx="11">
                  <c:v>685.33415400000001</c:v>
                </c:pt>
                <c:pt idx="12">
                  <c:v>551.35045500000001</c:v>
                </c:pt>
                <c:pt idx="13">
                  <c:v>542.10809400000005</c:v>
                </c:pt>
                <c:pt idx="14">
                  <c:v>446.87094200000001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Korea, Republik</c:v>
                </c:pt>
                <c:pt idx="7">
                  <c:v>Vereinigt.Königreich</c:v>
                </c:pt>
                <c:pt idx="8">
                  <c:v>Italien</c:v>
                </c:pt>
                <c:pt idx="9">
                  <c:v>Frankreich</c:v>
                </c:pt>
                <c:pt idx="10">
                  <c:v>Belgien</c:v>
                </c:pt>
                <c:pt idx="11">
                  <c:v>Norwegen</c:v>
                </c:pt>
                <c:pt idx="12">
                  <c:v>Schweiz</c:v>
                </c:pt>
                <c:pt idx="13">
                  <c:v>Finnland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2930.6591100000001</c:v>
                </c:pt>
                <c:pt idx="1">
                  <c:v>2219.1214110000001</c:v>
                </c:pt>
                <c:pt idx="2">
                  <c:v>1351.1307650000001</c:v>
                </c:pt>
                <c:pt idx="3">
                  <c:v>1438.030522</c:v>
                </c:pt>
                <c:pt idx="4">
                  <c:v>1306.3493249999999</c:v>
                </c:pt>
                <c:pt idx="5">
                  <c:v>1041.683391</c:v>
                </c:pt>
                <c:pt idx="6">
                  <c:v>99.667017999999999</c:v>
                </c:pt>
                <c:pt idx="7">
                  <c:v>1117.3267169999999</c:v>
                </c:pt>
                <c:pt idx="8">
                  <c:v>819.93809899999997</c:v>
                </c:pt>
                <c:pt idx="9">
                  <c:v>772.73418300000003</c:v>
                </c:pt>
                <c:pt idx="10">
                  <c:v>697.98858900000005</c:v>
                </c:pt>
                <c:pt idx="11">
                  <c:v>541.65847499999995</c:v>
                </c:pt>
                <c:pt idx="12">
                  <c:v>507.05011300000001</c:v>
                </c:pt>
                <c:pt idx="13">
                  <c:v>475.00208199999997</c:v>
                </c:pt>
                <c:pt idx="14">
                  <c:v>370.88457499999998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438912"/>
        <c:axId val="94440448"/>
      </c:barChart>
      <c:catAx>
        <c:axId val="944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40448"/>
        <c:crosses val="autoZero"/>
        <c:auto val="1"/>
        <c:lblAlgn val="ctr"/>
        <c:lblOffset val="100"/>
        <c:noMultiLvlLbl val="0"/>
      </c:catAx>
      <c:valAx>
        <c:axId val="94440448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9443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1761.673495</c:v>
                </c:pt>
                <c:pt idx="1">
                  <c:v>1586.8445529999999</c:v>
                </c:pt>
                <c:pt idx="2">
                  <c:v>1822.9660799999999</c:v>
                </c:pt>
                <c:pt idx="3">
                  <c:v>1780.4251979999999</c:v>
                </c:pt>
                <c:pt idx="4">
                  <c:v>1796.5935019999999</c:v>
                </c:pt>
                <c:pt idx="5">
                  <c:v>1831.4425960000001</c:v>
                </c:pt>
                <c:pt idx="6">
                  <c:v>1992.014169</c:v>
                </c:pt>
                <c:pt idx="7">
                  <c:v>1923.7128310000001</c:v>
                </c:pt>
                <c:pt idx="8">
                  <c:v>1837.1976440000001</c:v>
                </c:pt>
                <c:pt idx="9">
                  <c:v>2038.5523479999999</c:v>
                </c:pt>
                <c:pt idx="10">
                  <c:v>2010.261473</c:v>
                </c:pt>
                <c:pt idx="11">
                  <c:v>1816.4477360000001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5104"/>
        <c:axId val="94497024"/>
      </c:lineChart>
      <c:catAx>
        <c:axId val="944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97024"/>
        <c:crosses val="autoZero"/>
        <c:auto val="1"/>
        <c:lblAlgn val="ctr"/>
        <c:lblOffset val="100"/>
        <c:noMultiLvlLbl val="0"/>
      </c:catAx>
      <c:valAx>
        <c:axId val="94497024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94495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7227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46"/>
    </row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163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8" t="s">
        <v>164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182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48" customFormat="1" x14ac:dyDescent="0.2"/>
    <row r="3" spans="1:7" s="48" customFormat="1" ht="15.75" x14ac:dyDescent="0.25">
      <c r="A3" s="113" t="s">
        <v>1</v>
      </c>
      <c r="B3" s="114"/>
      <c r="C3" s="114"/>
      <c r="D3" s="114"/>
      <c r="E3" s="114"/>
      <c r="F3" s="114"/>
      <c r="G3" s="114"/>
    </row>
    <row r="4" spans="1:7" s="48" customFormat="1" x14ac:dyDescent="0.2">
      <c r="A4" s="110"/>
      <c r="B4" s="110"/>
      <c r="C4" s="110"/>
      <c r="D4" s="110"/>
      <c r="E4" s="110"/>
      <c r="F4" s="110"/>
      <c r="G4" s="110"/>
    </row>
    <row r="5" spans="1:7" s="48" customFormat="1" x14ac:dyDescent="0.2">
      <c r="A5" s="74" t="s">
        <v>136</v>
      </c>
      <c r="B5" s="76"/>
      <c r="C5" s="76"/>
      <c r="D5" s="76"/>
      <c r="E5" s="76"/>
      <c r="F5" s="76"/>
      <c r="G5" s="76"/>
    </row>
    <row r="6" spans="1:7" s="48" customFormat="1" ht="5.85" customHeight="1" x14ac:dyDescent="0.2">
      <c r="A6" s="74"/>
      <c r="B6" s="76"/>
      <c r="C6" s="76"/>
      <c r="D6" s="76"/>
      <c r="E6" s="76"/>
      <c r="F6" s="76"/>
      <c r="G6" s="76"/>
    </row>
    <row r="7" spans="1:7" s="48" customFormat="1" x14ac:dyDescent="0.2">
      <c r="A7" s="111" t="s">
        <v>107</v>
      </c>
      <c r="B7" s="107"/>
      <c r="C7" s="107"/>
      <c r="D7" s="107"/>
      <c r="E7" s="107"/>
      <c r="F7" s="107"/>
      <c r="G7" s="107"/>
    </row>
    <row r="8" spans="1:7" s="48" customFormat="1" x14ac:dyDescent="0.2">
      <c r="A8" s="107" t="s">
        <v>4</v>
      </c>
      <c r="B8" s="107"/>
      <c r="C8" s="107"/>
      <c r="D8" s="107"/>
      <c r="E8" s="107"/>
      <c r="F8" s="107"/>
      <c r="G8" s="107"/>
    </row>
    <row r="9" spans="1:7" s="48" customFormat="1" ht="5.85" customHeight="1" x14ac:dyDescent="0.2">
      <c r="A9" s="76"/>
      <c r="B9" s="76"/>
      <c r="C9" s="76"/>
      <c r="D9" s="76"/>
      <c r="E9" s="76"/>
      <c r="F9" s="76"/>
      <c r="G9" s="76"/>
    </row>
    <row r="10" spans="1:7" s="48" customFormat="1" x14ac:dyDescent="0.2">
      <c r="A10" s="115" t="s">
        <v>2</v>
      </c>
      <c r="B10" s="115"/>
      <c r="C10" s="115"/>
      <c r="D10" s="115"/>
      <c r="E10" s="115"/>
      <c r="F10" s="115"/>
      <c r="G10" s="115"/>
    </row>
    <row r="11" spans="1:7" s="48" customFormat="1" x14ac:dyDescent="0.2">
      <c r="A11" s="107" t="s">
        <v>3</v>
      </c>
      <c r="B11" s="107"/>
      <c r="C11" s="107"/>
      <c r="D11" s="107"/>
      <c r="E11" s="107"/>
      <c r="F11" s="107"/>
      <c r="G11" s="107"/>
    </row>
    <row r="12" spans="1:7" s="48" customFormat="1" x14ac:dyDescent="0.2">
      <c r="A12" s="76"/>
      <c r="B12" s="76"/>
      <c r="C12" s="76"/>
      <c r="D12" s="76"/>
      <c r="E12" s="76"/>
      <c r="F12" s="76"/>
      <c r="G12" s="76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ht="12.75" customHeight="1" x14ac:dyDescent="0.2">
      <c r="A14" s="111" t="s">
        <v>109</v>
      </c>
      <c r="B14" s="107"/>
      <c r="C14" s="107"/>
      <c r="D14" s="75"/>
      <c r="E14" s="75"/>
      <c r="F14" s="75"/>
      <c r="G14" s="75"/>
    </row>
    <row r="15" spans="1:7" s="48" customFormat="1" ht="5.85" customHeight="1" x14ac:dyDescent="0.2">
      <c r="A15" s="75"/>
      <c r="B15" s="77"/>
      <c r="C15" s="77"/>
      <c r="D15" s="75"/>
      <c r="E15" s="75"/>
      <c r="F15" s="75"/>
      <c r="G15" s="75"/>
    </row>
    <row r="16" spans="1:7" s="48" customFormat="1" ht="12.75" customHeight="1" x14ac:dyDescent="0.2">
      <c r="A16" s="106" t="s">
        <v>149</v>
      </c>
      <c r="B16" s="107"/>
      <c r="C16" s="107"/>
      <c r="D16" s="77"/>
      <c r="E16" s="77"/>
      <c r="F16" s="77"/>
      <c r="G16" s="77"/>
    </row>
    <row r="17" spans="1:7" s="48" customFormat="1" ht="12.75" customHeight="1" x14ac:dyDescent="0.2">
      <c r="A17" s="77" t="s">
        <v>121</v>
      </c>
      <c r="B17" s="108" t="s">
        <v>155</v>
      </c>
      <c r="C17" s="107"/>
      <c r="D17" s="77"/>
      <c r="E17" s="77"/>
      <c r="F17" s="77"/>
      <c r="G17" s="77"/>
    </row>
    <row r="18" spans="1:7" s="48" customFormat="1" ht="12.75" customHeight="1" x14ac:dyDescent="0.2">
      <c r="A18" s="77" t="s">
        <v>122</v>
      </c>
      <c r="B18" s="109" t="s">
        <v>150</v>
      </c>
      <c r="C18" s="109"/>
      <c r="D18" s="109"/>
      <c r="E18" s="77"/>
      <c r="F18" s="77"/>
      <c r="G18" s="77"/>
    </row>
    <row r="19" spans="1:7" s="48" customFormat="1" x14ac:dyDescent="0.2">
      <c r="A19" s="77"/>
      <c r="B19" s="77"/>
      <c r="C19" s="77"/>
      <c r="D19" s="77"/>
      <c r="E19" s="77"/>
      <c r="F19" s="77"/>
      <c r="G19" s="77"/>
    </row>
    <row r="20" spans="1:7" s="48" customFormat="1" ht="12.75" customHeight="1" x14ac:dyDescent="0.2">
      <c r="A20" s="111" t="s">
        <v>137</v>
      </c>
      <c r="B20" s="107"/>
      <c r="C20" s="75"/>
      <c r="D20" s="75"/>
      <c r="E20" s="75"/>
      <c r="F20" s="75"/>
      <c r="G20" s="75"/>
    </row>
    <row r="21" spans="1:7" s="48" customFormat="1" ht="5.85" customHeight="1" x14ac:dyDescent="0.2">
      <c r="A21" s="75"/>
      <c r="B21" s="77"/>
      <c r="C21" s="75"/>
      <c r="D21" s="75"/>
      <c r="E21" s="75"/>
      <c r="F21" s="75"/>
      <c r="G21" s="75"/>
    </row>
    <row r="22" spans="1:7" s="48" customFormat="1" ht="12.75" customHeight="1" x14ac:dyDescent="0.2">
      <c r="A22" s="77" t="s">
        <v>123</v>
      </c>
      <c r="B22" s="107" t="s">
        <v>124</v>
      </c>
      <c r="C22" s="107"/>
      <c r="D22" s="77"/>
      <c r="E22" s="77"/>
      <c r="F22" s="77"/>
      <c r="G22" s="77"/>
    </row>
    <row r="23" spans="1:7" s="48" customFormat="1" ht="12.75" customHeight="1" x14ac:dyDescent="0.2">
      <c r="A23" s="77" t="s">
        <v>125</v>
      </c>
      <c r="B23" s="107" t="s">
        <v>126</v>
      </c>
      <c r="C23" s="107"/>
      <c r="D23" s="77"/>
      <c r="E23" s="77"/>
      <c r="F23" s="77"/>
      <c r="G23" s="77"/>
    </row>
    <row r="24" spans="1:7" s="48" customFormat="1" ht="12.75" customHeight="1" x14ac:dyDescent="0.2">
      <c r="A24" s="77"/>
      <c r="B24" s="107"/>
      <c r="C24" s="107"/>
      <c r="D24" s="77"/>
      <c r="E24" s="77"/>
      <c r="F24" s="77"/>
      <c r="G24" s="77"/>
    </row>
    <row r="25" spans="1:7" s="48" customFormat="1" x14ac:dyDescent="0.2">
      <c r="A25" s="76"/>
      <c r="B25" s="76"/>
      <c r="C25" s="76"/>
      <c r="D25" s="76"/>
      <c r="E25" s="76"/>
      <c r="F25" s="76"/>
      <c r="G25" s="76"/>
    </row>
    <row r="26" spans="1:7" s="48" customFormat="1" x14ac:dyDescent="0.2">
      <c r="A26" s="76" t="s">
        <v>138</v>
      </c>
      <c r="B26" s="78" t="s">
        <v>139</v>
      </c>
      <c r="C26" s="76"/>
      <c r="D26" s="76"/>
      <c r="E26" s="76"/>
      <c r="F26" s="76"/>
      <c r="G26" s="76"/>
    </row>
    <row r="27" spans="1:7" s="48" customFormat="1" x14ac:dyDescent="0.2">
      <c r="A27" s="76"/>
      <c r="B27" s="76"/>
      <c r="C27" s="76"/>
      <c r="D27" s="76"/>
      <c r="E27" s="76"/>
      <c r="F27" s="76"/>
      <c r="G27" s="76"/>
    </row>
    <row r="28" spans="1:7" s="48" customFormat="1" ht="27.75" customHeight="1" x14ac:dyDescent="0.2">
      <c r="A28" s="112" t="s">
        <v>165</v>
      </c>
      <c r="B28" s="107"/>
      <c r="C28" s="107"/>
      <c r="D28" s="107"/>
      <c r="E28" s="107"/>
      <c r="F28" s="107"/>
      <c r="G28" s="107"/>
    </row>
    <row r="29" spans="1:7" s="48" customFormat="1" ht="41.85" customHeight="1" x14ac:dyDescent="0.2">
      <c r="A29" s="107" t="s">
        <v>146</v>
      </c>
      <c r="B29" s="107"/>
      <c r="C29" s="107"/>
      <c r="D29" s="107"/>
      <c r="E29" s="107"/>
      <c r="F29" s="107"/>
      <c r="G29" s="107"/>
    </row>
    <row r="30" spans="1:7" s="48" customFormat="1" x14ac:dyDescent="0.2">
      <c r="A30" s="76"/>
      <c r="B30" s="76"/>
      <c r="C30" s="76"/>
      <c r="D30" s="76"/>
      <c r="E30" s="76"/>
      <c r="F30" s="76"/>
      <c r="G30" s="76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110" t="s">
        <v>140</v>
      </c>
      <c r="B40" s="110"/>
      <c r="C40" s="76"/>
      <c r="D40" s="76"/>
      <c r="E40" s="76"/>
      <c r="F40" s="76"/>
      <c r="G40" s="76"/>
    </row>
    <row r="41" spans="1:7" s="48" customFormat="1" x14ac:dyDescent="0.2">
      <c r="A41" s="76"/>
      <c r="B41" s="76"/>
      <c r="C41" s="76"/>
      <c r="D41" s="76"/>
      <c r="E41" s="76"/>
      <c r="F41" s="76"/>
      <c r="G41" s="76"/>
    </row>
    <row r="42" spans="1:7" s="48" customFormat="1" x14ac:dyDescent="0.2">
      <c r="A42" s="7">
        <v>0</v>
      </c>
      <c r="B42" s="8" t="s">
        <v>5</v>
      </c>
      <c r="C42" s="76"/>
      <c r="D42" s="76"/>
      <c r="E42" s="76"/>
      <c r="F42" s="76"/>
      <c r="G42" s="76"/>
    </row>
    <row r="43" spans="1:7" s="48" customFormat="1" x14ac:dyDescent="0.2">
      <c r="A43" s="8" t="s">
        <v>19</v>
      </c>
      <c r="B43" s="8" t="s">
        <v>6</v>
      </c>
      <c r="C43" s="76"/>
      <c r="D43" s="76"/>
      <c r="E43" s="76"/>
      <c r="F43" s="76"/>
      <c r="G43" s="76"/>
    </row>
    <row r="44" spans="1:7" s="48" customFormat="1" x14ac:dyDescent="0.2">
      <c r="A44" s="8" t="s">
        <v>20</v>
      </c>
      <c r="B44" s="8" t="s">
        <v>7</v>
      </c>
      <c r="C44" s="76"/>
      <c r="D44" s="76"/>
      <c r="E44" s="76"/>
      <c r="F44" s="76"/>
      <c r="G44" s="76"/>
    </row>
    <row r="45" spans="1:7" s="48" customFormat="1" x14ac:dyDescent="0.2">
      <c r="A45" s="8" t="s">
        <v>21</v>
      </c>
      <c r="B45" s="8" t="s">
        <v>8</v>
      </c>
      <c r="C45" s="76"/>
      <c r="D45" s="76"/>
      <c r="E45" s="76"/>
      <c r="F45" s="76"/>
      <c r="G45" s="76"/>
    </row>
    <row r="46" spans="1:7" s="48" customFormat="1" x14ac:dyDescent="0.2">
      <c r="A46" s="8" t="s">
        <v>15</v>
      </c>
      <c r="B46" s="8" t="s">
        <v>9</v>
      </c>
      <c r="C46" s="76"/>
      <c r="D46" s="76"/>
      <c r="E46" s="76"/>
      <c r="F46" s="76"/>
      <c r="G46" s="76"/>
    </row>
    <row r="47" spans="1:7" s="48" customFormat="1" x14ac:dyDescent="0.2">
      <c r="A47" s="8" t="s">
        <v>16</v>
      </c>
      <c r="B47" s="8" t="s">
        <v>10</v>
      </c>
      <c r="C47" s="76"/>
      <c r="D47" s="76"/>
      <c r="E47" s="76"/>
      <c r="F47" s="76"/>
      <c r="G47" s="76"/>
    </row>
    <row r="48" spans="1:7" s="48" customFormat="1" x14ac:dyDescent="0.2">
      <c r="A48" s="8" t="s">
        <v>17</v>
      </c>
      <c r="B48" s="8" t="s">
        <v>11</v>
      </c>
      <c r="C48" s="76"/>
      <c r="D48" s="76"/>
      <c r="E48" s="76"/>
      <c r="F48" s="76"/>
      <c r="G48" s="76"/>
    </row>
    <row r="49" spans="1:7" s="48" customFormat="1" x14ac:dyDescent="0.2">
      <c r="A49" s="8" t="s">
        <v>18</v>
      </c>
      <c r="B49" s="8" t="s">
        <v>12</v>
      </c>
      <c r="C49" s="76"/>
      <c r="D49" s="76"/>
      <c r="E49" s="76"/>
      <c r="F49" s="76"/>
      <c r="G49" s="76"/>
    </row>
    <row r="50" spans="1:7" s="48" customFormat="1" x14ac:dyDescent="0.2">
      <c r="A50" s="8" t="s">
        <v>141</v>
      </c>
      <c r="B50" s="8" t="s">
        <v>13</v>
      </c>
      <c r="C50" s="76"/>
      <c r="D50" s="76"/>
      <c r="E50" s="76"/>
      <c r="F50" s="76"/>
      <c r="G50" s="76"/>
    </row>
    <row r="51" spans="1:7" s="48" customFormat="1" x14ac:dyDescent="0.2">
      <c r="A51" s="8" t="s">
        <v>127</v>
      </c>
      <c r="B51" s="8" t="s">
        <v>14</v>
      </c>
      <c r="C51" s="76"/>
      <c r="D51" s="76"/>
      <c r="E51" s="76"/>
      <c r="F51" s="76"/>
      <c r="G51" s="76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A11:G11"/>
    <mergeCell ref="A14:C14"/>
    <mergeCell ref="A1:G1"/>
    <mergeCell ref="A3:G3"/>
    <mergeCell ref="A4:G4"/>
    <mergeCell ref="A7:G7"/>
    <mergeCell ref="A10:G10"/>
    <mergeCell ref="A8:G8"/>
    <mergeCell ref="A16:C16"/>
    <mergeCell ref="B17:C17"/>
    <mergeCell ref="B18:D18"/>
    <mergeCell ref="A29:G29"/>
    <mergeCell ref="A40:B40"/>
    <mergeCell ref="A20:B20"/>
    <mergeCell ref="B22:C22"/>
    <mergeCell ref="B23:C23"/>
    <mergeCell ref="B24:C24"/>
    <mergeCell ref="A28:G2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1" spans="1:7" x14ac:dyDescent="0.2">
      <c r="A1" s="117" t="s">
        <v>156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7" t="s">
        <v>120</v>
      </c>
      <c r="B3" s="89" t="s">
        <v>100</v>
      </c>
      <c r="C3" s="89" t="s">
        <v>101</v>
      </c>
      <c r="D3" s="89" t="s">
        <v>102</v>
      </c>
      <c r="E3" s="122" t="s">
        <v>166</v>
      </c>
      <c r="F3" s="123"/>
      <c r="G3" s="124"/>
    </row>
    <row r="4" spans="1:7" s="9" customFormat="1" ht="18" customHeight="1" x14ac:dyDescent="0.2">
      <c r="A4" s="128"/>
      <c r="B4" s="118" t="s">
        <v>167</v>
      </c>
      <c r="C4" s="119"/>
      <c r="D4" s="119"/>
      <c r="E4" s="34" t="s">
        <v>167</v>
      </c>
      <c r="F4" s="34" t="s">
        <v>179</v>
      </c>
      <c r="G4" s="125" t="s">
        <v>154</v>
      </c>
    </row>
    <row r="5" spans="1:7" s="9" customFormat="1" ht="17.25" customHeight="1" x14ac:dyDescent="0.2">
      <c r="A5" s="129"/>
      <c r="B5" s="120" t="s">
        <v>106</v>
      </c>
      <c r="C5" s="121"/>
      <c r="D5" s="121"/>
      <c r="E5" s="121"/>
      <c r="F5" s="121"/>
      <c r="G5" s="126"/>
    </row>
    <row r="6" spans="1:7" s="9" customFormat="1" ht="12" customHeight="1" x14ac:dyDescent="0.2">
      <c r="A6" s="73"/>
    </row>
    <row r="7" spans="1:7" s="9" customFormat="1" ht="12" customHeight="1" x14ac:dyDescent="0.2">
      <c r="A7" s="35" t="s">
        <v>22</v>
      </c>
      <c r="B7" s="90">
        <v>294.36478499999998</v>
      </c>
      <c r="C7" s="90">
        <v>284.89089200000001</v>
      </c>
      <c r="D7" s="90">
        <v>239.974738</v>
      </c>
      <c r="E7" s="90">
        <v>3171.9951700000001</v>
      </c>
      <c r="F7" s="90">
        <v>3392.2075880000002</v>
      </c>
      <c r="G7" s="91">
        <f>IF(AND(F7&gt;0,E7&gt;0),(E7/F7%)-100,"x  ")</f>
        <v>-6.4917140914077862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90">
        <v>7.3704510000000001</v>
      </c>
      <c r="C9" s="90">
        <v>8.5809800000000003</v>
      </c>
      <c r="D9" s="90">
        <v>7.8732990000000003</v>
      </c>
      <c r="E9" s="90">
        <v>99.459142</v>
      </c>
      <c r="F9" s="90">
        <v>119.117643</v>
      </c>
      <c r="G9" s="91">
        <f>IF(AND(F9&gt;0,E9&gt;0),(E9/F9%)-100,"x  ")</f>
        <v>-16.503433500610825</v>
      </c>
    </row>
    <row r="10" spans="1:7" s="9" customFormat="1" ht="12" x14ac:dyDescent="0.2">
      <c r="A10" s="37" t="s">
        <v>25</v>
      </c>
      <c r="B10" s="90">
        <v>101.173444</v>
      </c>
      <c r="C10" s="90">
        <v>91.511230999999995</v>
      </c>
      <c r="D10" s="90">
        <v>75.442340000000002</v>
      </c>
      <c r="E10" s="90">
        <v>1065.238846</v>
      </c>
      <c r="F10" s="90">
        <v>1131.5642130000001</v>
      </c>
      <c r="G10" s="91">
        <f>IF(AND(F10&gt;0,E10&gt;0),(E10/F10%)-100,"x  ")</f>
        <v>-5.8613878238653712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142</v>
      </c>
      <c r="B12" s="90">
        <v>5.2960739999999999</v>
      </c>
      <c r="C12" s="90">
        <v>5.3954639999999996</v>
      </c>
      <c r="D12" s="90">
        <v>4.5903640000000001</v>
      </c>
      <c r="E12" s="90">
        <v>47.199309999999997</v>
      </c>
      <c r="F12" s="90">
        <v>56.958091000000003</v>
      </c>
      <c r="G12" s="91">
        <f>IF(AND(F12&gt;0,E12&gt;0),(E12/F12%)-100,"x  ")</f>
        <v>-17.133265579424005</v>
      </c>
    </row>
    <row r="13" spans="1:7" s="9" customFormat="1" ht="12" x14ac:dyDescent="0.2">
      <c r="A13" s="38" t="s">
        <v>110</v>
      </c>
      <c r="B13" s="90">
        <v>50.055658999999999</v>
      </c>
      <c r="C13" s="90">
        <v>46.919589999999999</v>
      </c>
      <c r="D13" s="90">
        <v>39.708027999999999</v>
      </c>
      <c r="E13" s="90">
        <v>504.92600599999997</v>
      </c>
      <c r="F13" s="90">
        <v>488.12802499999998</v>
      </c>
      <c r="G13" s="91">
        <f>IF(AND(F13&gt;0,E13&gt;0),(E13/F13%)-100,"x  ")</f>
        <v>3.4413064072688684</v>
      </c>
    </row>
    <row r="14" spans="1:7" s="9" customFormat="1" ht="12" x14ac:dyDescent="0.2">
      <c r="A14" s="38" t="s">
        <v>135</v>
      </c>
      <c r="B14" s="90">
        <v>35.637396000000003</v>
      </c>
      <c r="C14" s="90">
        <v>31.941365000000001</v>
      </c>
      <c r="D14" s="90">
        <v>23.902694</v>
      </c>
      <c r="E14" s="90">
        <v>385.43656399999998</v>
      </c>
      <c r="F14" s="90">
        <v>447.98154699999998</v>
      </c>
      <c r="G14" s="91">
        <f>IF(AND(F14&gt;0,E14&gt;0),(E14/F14%)-100,"x  ")</f>
        <v>-13.961508776163953</v>
      </c>
    </row>
    <row r="15" spans="1:7" s="9" customFormat="1" ht="12" x14ac:dyDescent="0.2">
      <c r="A15" s="37" t="s">
        <v>26</v>
      </c>
      <c r="B15" s="90">
        <v>131.504727</v>
      </c>
      <c r="C15" s="90">
        <v>132.21625399999999</v>
      </c>
      <c r="D15" s="90">
        <v>121.265664</v>
      </c>
      <c r="E15" s="90">
        <v>1429.8049759999999</v>
      </c>
      <c r="F15" s="90">
        <v>1517.250671</v>
      </c>
      <c r="G15" s="91">
        <f>IF(AND(F15&gt;0,E15&gt;0),(E15/F15%)-100,"x  ")</f>
        <v>-5.7634309657194507</v>
      </c>
    </row>
    <row r="16" spans="1:7" s="9" customFormat="1" ht="12" x14ac:dyDescent="0.2">
      <c r="A16" s="40" t="s">
        <v>27</v>
      </c>
      <c r="B16" s="90">
        <v>54.316163000000003</v>
      </c>
      <c r="C16" s="90">
        <v>52.582427000000003</v>
      </c>
      <c r="D16" s="90">
        <v>35.393434999999997</v>
      </c>
      <c r="E16" s="90">
        <v>577.49220600000001</v>
      </c>
      <c r="F16" s="90">
        <v>624.27506100000005</v>
      </c>
      <c r="G16" s="91">
        <f>IF(AND(F16&gt;0,E16&gt;0),(E16/F16%)-100,"x  ")</f>
        <v>-7.4939490494879948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90">
        <v>1540.2576979999999</v>
      </c>
      <c r="C18" s="90">
        <v>1518.1773479999999</v>
      </c>
      <c r="D18" s="90">
        <v>1396.537525</v>
      </c>
      <c r="E18" s="90">
        <v>16714.040328999999</v>
      </c>
      <c r="F18" s="90">
        <v>16003.745965</v>
      </c>
      <c r="G18" s="91">
        <f>IF(AND(F18&gt;0,E18&gt;0),(E18/F18%)-100,"x  ")</f>
        <v>4.4383006675649881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90">
        <v>110.63359</v>
      </c>
      <c r="C20" s="90">
        <v>134.384289</v>
      </c>
      <c r="D20" s="90">
        <v>61.040236</v>
      </c>
      <c r="E20" s="90">
        <v>1206.568221</v>
      </c>
      <c r="F20" s="90">
        <v>1171.521708</v>
      </c>
      <c r="G20" s="91">
        <f>IF(AND(F20&gt;0,E20&gt;0),(E20/F20%)-100,"x  ")</f>
        <v>2.9915376523266275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130</v>
      </c>
      <c r="B22" s="90">
        <v>92.786438000000004</v>
      </c>
      <c r="C22" s="90">
        <v>100.892616</v>
      </c>
      <c r="D22" s="90">
        <v>44.679417999999998</v>
      </c>
      <c r="E22" s="90">
        <v>912.39172599999995</v>
      </c>
      <c r="F22" s="90">
        <v>826.84266100000002</v>
      </c>
      <c r="G22" s="91">
        <f>IF(AND(F22&gt;0,E22&gt;0),(E22/F22%)-100,"x  ")</f>
        <v>10.346474490870506</v>
      </c>
    </row>
    <row r="23" spans="1:7" s="9" customFormat="1" ht="12" x14ac:dyDescent="0.2">
      <c r="A23" s="40" t="s">
        <v>30</v>
      </c>
      <c r="B23" s="90">
        <v>112.56015499999999</v>
      </c>
      <c r="C23" s="90">
        <v>134.106222</v>
      </c>
      <c r="D23" s="90">
        <v>100.99363700000001</v>
      </c>
      <c r="E23" s="90">
        <v>1370.738591</v>
      </c>
      <c r="F23" s="90">
        <v>1350.3238610000001</v>
      </c>
      <c r="G23" s="91">
        <f>IF(AND(F23&gt;0,E23&gt;0),(E23/F23%)-100,"x  ")</f>
        <v>1.5118395363969626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90">
        <v>18.045373999999999</v>
      </c>
      <c r="C25" s="90">
        <v>37.31718</v>
      </c>
      <c r="D25" s="90">
        <v>15.312832999999999</v>
      </c>
      <c r="E25" s="90">
        <v>240.26580799999999</v>
      </c>
      <c r="F25" s="90">
        <v>210.57592600000001</v>
      </c>
      <c r="G25" s="91">
        <f>IF(AND(F25&gt;0,E25&gt;0),(E25/F25%)-100,"x  ")</f>
        <v>14.099371454265849</v>
      </c>
    </row>
    <row r="26" spans="1:7" s="9" customFormat="1" ht="12" x14ac:dyDescent="0.2">
      <c r="A26" s="39" t="s">
        <v>111</v>
      </c>
      <c r="B26" s="90">
        <v>7.6873509999999996</v>
      </c>
      <c r="C26" s="90">
        <v>5.9906550000000003</v>
      </c>
      <c r="D26" s="90">
        <v>13.014462</v>
      </c>
      <c r="E26" s="90">
        <v>97.826114000000004</v>
      </c>
      <c r="F26" s="90">
        <v>128.311858</v>
      </c>
      <c r="G26" s="91">
        <f>IF(AND(F26&gt;0,E26&gt;0),(E26/F26%)-100,"x  ")</f>
        <v>-23.759101048945922</v>
      </c>
    </row>
    <row r="27" spans="1:7" s="9" customFormat="1" ht="12" x14ac:dyDescent="0.2">
      <c r="A27" s="42" t="s">
        <v>33</v>
      </c>
      <c r="B27" s="90">
        <v>1317.0639530000001</v>
      </c>
      <c r="C27" s="90">
        <v>1249.686837</v>
      </c>
      <c r="D27" s="90">
        <v>1234.5036520000001</v>
      </c>
      <c r="E27" s="90">
        <v>14136.733517000001</v>
      </c>
      <c r="F27" s="90">
        <v>13481.900395999999</v>
      </c>
      <c r="G27" s="91">
        <f>IF(AND(F27&gt;0,E27&gt;0),(E27/F27%)-100,"x  ")</f>
        <v>4.857127717649405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90">
        <v>199.23212100000001</v>
      </c>
      <c r="C29" s="90">
        <v>181.77833899999999</v>
      </c>
      <c r="D29" s="90">
        <v>159.85775599999999</v>
      </c>
      <c r="E29" s="90">
        <v>2317.832081</v>
      </c>
      <c r="F29" s="90">
        <v>2164.3642620000001</v>
      </c>
      <c r="G29" s="91">
        <f>IF(AND(F29&gt;0,E29&gt;0),(E29/F29%)-100,"x  ")</f>
        <v>7.0906649908452408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112</v>
      </c>
      <c r="B31" s="90">
        <v>58.791870000000003</v>
      </c>
      <c r="C31" s="90">
        <v>60.339751999999997</v>
      </c>
      <c r="D31" s="90">
        <v>57.478023999999998</v>
      </c>
      <c r="E31" s="90">
        <v>686.05167500000005</v>
      </c>
      <c r="F31" s="90">
        <v>640.09122100000002</v>
      </c>
      <c r="G31" s="91">
        <f>IF(AND(F31&gt;0,E31&gt;0),(E31/F31%)-100,"x  ")</f>
        <v>7.1802975095013863</v>
      </c>
    </row>
    <row r="32" spans="1:7" s="9" customFormat="1" ht="12" x14ac:dyDescent="0.2">
      <c r="A32" s="45" t="s">
        <v>35</v>
      </c>
      <c r="B32" s="90">
        <v>22.131097</v>
      </c>
      <c r="C32" s="90">
        <v>21.197467</v>
      </c>
      <c r="D32" s="90">
        <v>20.015307</v>
      </c>
      <c r="E32" s="90">
        <v>334.62628599999999</v>
      </c>
      <c r="F32" s="90">
        <v>344.85429199999999</v>
      </c>
      <c r="G32" s="91">
        <f>IF(AND(F32&gt;0,E32&gt;0),(E32/F32%)-100,"x  ")</f>
        <v>-2.9658920411522729</v>
      </c>
    </row>
    <row r="33" spans="1:7" s="9" customFormat="1" ht="12" x14ac:dyDescent="0.2">
      <c r="A33" s="43" t="s">
        <v>36</v>
      </c>
      <c r="B33" s="90">
        <v>1117.8318320000001</v>
      </c>
      <c r="C33" s="90">
        <v>1067.908498</v>
      </c>
      <c r="D33" s="90">
        <v>1074.645896</v>
      </c>
      <c r="E33" s="90">
        <v>11818.901436</v>
      </c>
      <c r="F33" s="90">
        <v>11317.536134</v>
      </c>
      <c r="G33" s="91">
        <f>IF(AND(F33&gt;0,E33&gt;0),(E33/F33%)-100,"x  ")</f>
        <v>4.429986315606314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113</v>
      </c>
      <c r="B35" s="90">
        <v>63.573957999999998</v>
      </c>
      <c r="C35" s="90">
        <v>39.093459000000003</v>
      </c>
      <c r="D35" s="90">
        <v>25.471430999999999</v>
      </c>
      <c r="E35" s="90">
        <v>511.59358700000001</v>
      </c>
      <c r="F35" s="90">
        <v>492.74631699999998</v>
      </c>
      <c r="G35" s="91">
        <f t="shared" ref="G35:G46" si="0">IF(AND(F35&gt;0,E35&gt;0),(E35/F35%)-100,"x  ")</f>
        <v>3.8249438605139403</v>
      </c>
    </row>
    <row r="36" spans="1:7" s="9" customFormat="1" ht="12" x14ac:dyDescent="0.2">
      <c r="A36" s="45" t="s">
        <v>37</v>
      </c>
      <c r="B36" s="90">
        <v>17.127877999999999</v>
      </c>
      <c r="C36" s="90">
        <v>13.706517</v>
      </c>
      <c r="D36" s="90">
        <v>16.063013000000002</v>
      </c>
      <c r="E36" s="90">
        <v>171.301985</v>
      </c>
      <c r="F36" s="90">
        <v>164.17393000000001</v>
      </c>
      <c r="G36" s="91">
        <f t="shared" si="0"/>
        <v>4.3417703407599362</v>
      </c>
    </row>
    <row r="37" spans="1:7" s="9" customFormat="1" ht="12" x14ac:dyDescent="0.2">
      <c r="A37" s="45" t="s">
        <v>38</v>
      </c>
      <c r="B37" s="90">
        <v>52.268909999999998</v>
      </c>
      <c r="C37" s="90">
        <v>50.195309000000002</v>
      </c>
      <c r="D37" s="90">
        <v>42.787318999999997</v>
      </c>
      <c r="E37" s="90">
        <v>559.416876</v>
      </c>
      <c r="F37" s="90">
        <v>643.90182200000004</v>
      </c>
      <c r="G37" s="91">
        <f t="shared" si="0"/>
        <v>-13.12078070187539</v>
      </c>
    </row>
    <row r="38" spans="1:7" s="9" customFormat="1" ht="12" x14ac:dyDescent="0.2">
      <c r="A38" s="45" t="s">
        <v>39</v>
      </c>
      <c r="B38" s="90">
        <v>48.945642999999997</v>
      </c>
      <c r="C38" s="90">
        <v>51.231009999999998</v>
      </c>
      <c r="D38" s="90">
        <v>40.962496000000002</v>
      </c>
      <c r="E38" s="90">
        <v>577.05919700000004</v>
      </c>
      <c r="F38" s="90">
        <v>588.78658099999996</v>
      </c>
      <c r="G38" s="91">
        <f t="shared" si="0"/>
        <v>-1.9917886002228471</v>
      </c>
    </row>
    <row r="39" spans="1:7" s="9" customFormat="1" ht="12" x14ac:dyDescent="0.2">
      <c r="A39" s="45" t="s">
        <v>40</v>
      </c>
      <c r="B39" s="90">
        <v>252.76456200000001</v>
      </c>
      <c r="C39" s="90">
        <v>220.80709999999999</v>
      </c>
      <c r="D39" s="90">
        <v>394.04516799999999</v>
      </c>
      <c r="E39" s="90">
        <v>2513.8416379999999</v>
      </c>
      <c r="F39" s="90">
        <v>1519.570532</v>
      </c>
      <c r="G39" s="91">
        <f t="shared" si="0"/>
        <v>65.431059964776921</v>
      </c>
    </row>
    <row r="40" spans="1:7" s="9" customFormat="1" ht="12" x14ac:dyDescent="0.2">
      <c r="A40" s="45" t="s">
        <v>115</v>
      </c>
      <c r="B40" s="90">
        <v>140.08530999999999</v>
      </c>
      <c r="C40" s="90">
        <v>151.00790799999999</v>
      </c>
      <c r="D40" s="90">
        <v>125.234498</v>
      </c>
      <c r="E40" s="90">
        <v>1730.4232689999999</v>
      </c>
      <c r="F40" s="90">
        <v>2048.132548</v>
      </c>
      <c r="G40" s="91">
        <f t="shared" si="0"/>
        <v>-15.512144431777273</v>
      </c>
    </row>
    <row r="41" spans="1:7" s="9" customFormat="1" ht="12" x14ac:dyDescent="0.2">
      <c r="A41" s="45" t="s">
        <v>116</v>
      </c>
      <c r="B41" s="90">
        <v>19.003602000000001</v>
      </c>
      <c r="C41" s="90">
        <v>15.987413999999999</v>
      </c>
      <c r="D41" s="90">
        <v>12.043697</v>
      </c>
      <c r="E41" s="90">
        <v>177.16077300000001</v>
      </c>
      <c r="F41" s="90">
        <v>168.19698099999999</v>
      </c>
      <c r="G41" s="91">
        <f t="shared" si="0"/>
        <v>5.329341791217999</v>
      </c>
    </row>
    <row r="42" spans="1:7" s="9" customFormat="1" ht="12" x14ac:dyDescent="0.2">
      <c r="A42" s="45" t="s">
        <v>117</v>
      </c>
      <c r="B42" s="90">
        <v>67.697182999999995</v>
      </c>
      <c r="C42" s="90">
        <v>76.690703999999997</v>
      </c>
      <c r="D42" s="90">
        <v>57.851599999999998</v>
      </c>
      <c r="E42" s="90">
        <v>737.47344699999996</v>
      </c>
      <c r="F42" s="90">
        <v>680.60555399999998</v>
      </c>
      <c r="G42" s="91">
        <f t="shared" si="0"/>
        <v>8.3554847100175067</v>
      </c>
    </row>
    <row r="43" spans="1:7" s="9" customFormat="1" ht="12" x14ac:dyDescent="0.2">
      <c r="A43" s="45" t="s">
        <v>114</v>
      </c>
      <c r="B43" s="90">
        <v>28.806750000000001</v>
      </c>
      <c r="C43" s="90">
        <v>29.033421000000001</v>
      </c>
      <c r="D43" s="90">
        <v>25.006401</v>
      </c>
      <c r="E43" s="90">
        <v>304.80192099999999</v>
      </c>
      <c r="F43" s="90">
        <v>346.10407800000002</v>
      </c>
      <c r="G43" s="91">
        <f t="shared" si="0"/>
        <v>-11.933449972236389</v>
      </c>
    </row>
    <row r="44" spans="1:7" s="9" customFormat="1" ht="12" x14ac:dyDescent="0.2">
      <c r="A44" s="45" t="s">
        <v>41</v>
      </c>
      <c r="B44" s="90">
        <v>49.041840000000001</v>
      </c>
      <c r="C44" s="90">
        <v>39.420385000000003</v>
      </c>
      <c r="D44" s="90">
        <v>40.401538000000002</v>
      </c>
      <c r="E44" s="90">
        <v>580.97770500000001</v>
      </c>
      <c r="F44" s="90">
        <v>594.87101299999995</v>
      </c>
      <c r="G44" s="91">
        <f t="shared" si="0"/>
        <v>-2.3355160524521921</v>
      </c>
    </row>
    <row r="45" spans="1:7" s="9" customFormat="1" ht="12" x14ac:dyDescent="0.2">
      <c r="A45" s="45" t="s">
        <v>131</v>
      </c>
      <c r="B45" s="90">
        <v>12.743766000000001</v>
      </c>
      <c r="C45" s="90">
        <v>27.804151999999998</v>
      </c>
      <c r="D45" s="90">
        <v>14.372035</v>
      </c>
      <c r="E45" s="90">
        <v>165.67139</v>
      </c>
      <c r="F45" s="90">
        <v>146.71328199999999</v>
      </c>
      <c r="G45" s="91">
        <f t="shared" si="0"/>
        <v>12.921875744010691</v>
      </c>
    </row>
    <row r="46" spans="1:7" s="9" customFormat="1" ht="24" x14ac:dyDescent="0.2">
      <c r="A46" s="68" t="s">
        <v>132</v>
      </c>
      <c r="B46" s="90">
        <v>23.821831</v>
      </c>
      <c r="C46" s="90">
        <v>21.190913999999999</v>
      </c>
      <c r="D46" s="90">
        <v>15.846158000000001</v>
      </c>
      <c r="E46" s="90">
        <v>204.33410699999999</v>
      </c>
      <c r="F46" s="90">
        <v>197.15810500000001</v>
      </c>
      <c r="G46" s="91">
        <f t="shared" si="0"/>
        <v>3.6397195032889869</v>
      </c>
    </row>
    <row r="47" spans="1:7" s="9" customFormat="1" ht="12" x14ac:dyDescent="0.2">
      <c r="A47" s="46"/>
    </row>
    <row r="48" spans="1:7" s="9" customFormat="1" ht="12" customHeight="1" x14ac:dyDescent="0.2">
      <c r="A48" s="71" t="s">
        <v>161</v>
      </c>
      <c r="B48" s="90">
        <v>203.92986500000001</v>
      </c>
      <c r="C48" s="90">
        <v>207.19323299999999</v>
      </c>
      <c r="D48" s="90">
        <v>179.935473</v>
      </c>
      <c r="E48" s="90">
        <v>2312.0961259999999</v>
      </c>
      <c r="F48" s="90">
        <v>1382.389647</v>
      </c>
      <c r="G48" s="91">
        <f>IF(AND(F48&gt;0,E48&gt;0),(E48/F48%)-100,"x  ")</f>
        <v>67.253576516404564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42</v>
      </c>
      <c r="B50" s="92">
        <v>2038.5523479999999</v>
      </c>
      <c r="C50" s="93">
        <v>2010.261473</v>
      </c>
      <c r="D50" s="93">
        <v>1816.4477360000001</v>
      </c>
      <c r="E50" s="93">
        <v>22198.131625000002</v>
      </c>
      <c r="F50" s="93">
        <v>20778.343199999999</v>
      </c>
      <c r="G50" s="94">
        <f>IF(AND(F50&gt;0,E50&gt;0),(E50/F50%)-100,"x  ")</f>
        <v>6.833020377678622</v>
      </c>
    </row>
    <row r="51" spans="1:7" ht="7.5" customHeight="1" x14ac:dyDescent="0.2"/>
    <row r="52" spans="1:7" x14ac:dyDescent="0.2">
      <c r="A52" s="33" t="s">
        <v>153</v>
      </c>
    </row>
    <row r="53" spans="1:7" x14ac:dyDescent="0.2">
      <c r="A53" s="70" t="s">
        <v>144</v>
      </c>
      <c r="B53" s="70"/>
      <c r="C53" s="70"/>
      <c r="D53" s="70"/>
      <c r="E53" s="70"/>
      <c r="F53" s="70"/>
      <c r="G53" s="70"/>
    </row>
    <row r="54" spans="1:7" x14ac:dyDescent="0.2">
      <c r="A54" s="116" t="s">
        <v>145</v>
      </c>
      <c r="B54" s="116"/>
      <c r="C54" s="116"/>
      <c r="D54" s="116"/>
      <c r="E54" s="116"/>
      <c r="F54" s="116"/>
      <c r="G54" s="116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36" t="s">
        <v>157</v>
      </c>
      <c r="B1" s="148"/>
      <c r="C1" s="148"/>
      <c r="D1" s="148"/>
      <c r="E1" s="148"/>
      <c r="F1" s="148"/>
      <c r="G1" s="148"/>
    </row>
    <row r="2" spans="1:7" ht="14.25" customHeight="1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31" t="s">
        <v>158</v>
      </c>
      <c r="B3" s="95" t="s">
        <v>100</v>
      </c>
      <c r="C3" s="95" t="s">
        <v>101</v>
      </c>
      <c r="D3" s="95" t="s">
        <v>102</v>
      </c>
      <c r="E3" s="132" t="s">
        <v>166</v>
      </c>
      <c r="F3" s="132"/>
      <c r="G3" s="133"/>
    </row>
    <row r="4" spans="1:7" ht="24" customHeight="1" x14ac:dyDescent="0.2">
      <c r="A4" s="131"/>
      <c r="B4" s="130" t="s">
        <v>168</v>
      </c>
      <c r="C4" s="130"/>
      <c r="D4" s="130"/>
      <c r="E4" s="81" t="s">
        <v>168</v>
      </c>
      <c r="F4" s="81" t="s">
        <v>180</v>
      </c>
      <c r="G4" s="134" t="s">
        <v>152</v>
      </c>
    </row>
    <row r="5" spans="1:7" ht="17.25" customHeight="1" x14ac:dyDescent="0.2">
      <c r="A5" s="131"/>
      <c r="B5" s="130" t="s">
        <v>106</v>
      </c>
      <c r="C5" s="130"/>
      <c r="D5" s="130"/>
      <c r="E5" s="130"/>
      <c r="F5" s="130"/>
      <c r="G5" s="135"/>
    </row>
    <row r="6" spans="1:7" x14ac:dyDescent="0.2">
      <c r="A6" s="72"/>
    </row>
    <row r="7" spans="1:7" ht="12.75" customHeight="1" x14ac:dyDescent="0.2">
      <c r="A7" s="57" t="s">
        <v>43</v>
      </c>
      <c r="B7" s="90">
        <v>1285.6332130000001</v>
      </c>
      <c r="C7" s="90">
        <v>1276.0145399999999</v>
      </c>
      <c r="D7" s="90">
        <v>1024.0126150000001</v>
      </c>
      <c r="E7" s="90">
        <v>14159.368605</v>
      </c>
      <c r="F7" s="90">
        <v>13578.826985</v>
      </c>
      <c r="G7" s="91">
        <f>IF(AND(F7&gt;0,E7&gt;0),(E7/F7%)-100,"x  ")</f>
        <v>4.2753444067098059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147</v>
      </c>
      <c r="B9" s="90">
        <v>1085.874045</v>
      </c>
      <c r="C9" s="90">
        <v>1128.629103</v>
      </c>
      <c r="D9" s="90">
        <v>937.82588999999996</v>
      </c>
      <c r="E9" s="90">
        <v>12449.933947</v>
      </c>
      <c r="F9" s="90">
        <v>12011.143419</v>
      </c>
      <c r="G9" s="91">
        <f>IF(AND(F9&gt;0,E9&gt;0),(E9/F9%)-100,"x  ")</f>
        <v>3.6531953094981162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148</v>
      </c>
      <c r="B11" s="90">
        <f>SUM(B13:B30)</f>
        <v>475.16039000000001</v>
      </c>
      <c r="C11" s="90">
        <f>SUM(C13:C30)</f>
        <v>494.95366000000001</v>
      </c>
      <c r="D11" s="90">
        <f>SUM(D13:D30)</f>
        <v>445.28614400000015</v>
      </c>
      <c r="E11" s="90">
        <f>SUM(E13:E30)</f>
        <v>5737.6934530000008</v>
      </c>
      <c r="F11" s="90">
        <f>SUM(F13:F30)</f>
        <v>5533.7429489999995</v>
      </c>
      <c r="G11" s="91">
        <f>IF(AND(F11&gt;0,E11&gt;0),(E11/F11%)-100,"x  ")</f>
        <v>3.6855796497894175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44</v>
      </c>
      <c r="B13" s="90">
        <v>62.246828999999998</v>
      </c>
      <c r="C13" s="90">
        <v>61.849364999999999</v>
      </c>
      <c r="D13" s="90">
        <v>72.339394999999996</v>
      </c>
      <c r="E13" s="90">
        <v>791.72996499999999</v>
      </c>
      <c r="F13" s="90">
        <v>772.73418300000003</v>
      </c>
      <c r="G13" s="91">
        <f t="shared" ref="G13:G31" si="0">IF(AND(F13&gt;0,E13&gt;0),(E13/F13%)-100,"x  ")</f>
        <v>2.4582556871306309</v>
      </c>
    </row>
    <row r="14" spans="1:7" ht="12.75" customHeight="1" x14ac:dyDescent="0.2">
      <c r="A14" s="53" t="s">
        <v>45</v>
      </c>
      <c r="B14" s="90">
        <v>55.103662999999997</v>
      </c>
      <c r="C14" s="90">
        <v>57.364319999999999</v>
      </c>
      <c r="D14" s="90">
        <v>56.371222000000003</v>
      </c>
      <c r="E14" s="90">
        <v>727.43081700000005</v>
      </c>
      <c r="F14" s="90">
        <v>697.98858900000005</v>
      </c>
      <c r="G14" s="91">
        <f t="shared" si="0"/>
        <v>4.2181531996363333</v>
      </c>
    </row>
    <row r="15" spans="1:7" ht="12.75" customHeight="1" x14ac:dyDescent="0.2">
      <c r="A15" s="53" t="s">
        <v>46</v>
      </c>
      <c r="B15" s="90">
        <v>2.527857</v>
      </c>
      <c r="C15" s="90">
        <v>2.0392009999999998</v>
      </c>
      <c r="D15" s="90">
        <v>2.7292459999999998</v>
      </c>
      <c r="E15" s="90">
        <v>32.724625000000003</v>
      </c>
      <c r="F15" s="90">
        <v>32.320757</v>
      </c>
      <c r="G15" s="91">
        <f t="shared" si="0"/>
        <v>1.2495623168727263</v>
      </c>
    </row>
    <row r="16" spans="1:7" ht="12.75" customHeight="1" x14ac:dyDescent="0.2">
      <c r="A16" s="53" t="s">
        <v>47</v>
      </c>
      <c r="B16" s="90">
        <v>104.18313499999999</v>
      </c>
      <c r="C16" s="90">
        <v>114.67491699999999</v>
      </c>
      <c r="D16" s="90">
        <v>90.162903999999997</v>
      </c>
      <c r="E16" s="90">
        <v>1285.8302120000001</v>
      </c>
      <c r="F16" s="90">
        <v>1306.3493249999999</v>
      </c>
      <c r="G16" s="91">
        <f t="shared" si="0"/>
        <v>-1.570721751626408</v>
      </c>
    </row>
    <row r="17" spans="1:7" ht="12.75" customHeight="1" x14ac:dyDescent="0.2">
      <c r="A17" s="53" t="s">
        <v>48</v>
      </c>
      <c r="B17" s="90">
        <v>71.265353000000005</v>
      </c>
      <c r="C17" s="90">
        <v>76.305546000000007</v>
      </c>
      <c r="D17" s="90">
        <v>59.679372999999998</v>
      </c>
      <c r="E17" s="90">
        <v>839.65376000000003</v>
      </c>
      <c r="F17" s="90">
        <v>819.93809899999997</v>
      </c>
      <c r="G17" s="91">
        <f t="shared" si="0"/>
        <v>2.40453041809441</v>
      </c>
    </row>
    <row r="18" spans="1:7" ht="12.75" customHeight="1" x14ac:dyDescent="0.2">
      <c r="A18" s="53" t="s">
        <v>49</v>
      </c>
      <c r="B18" s="90">
        <v>15.869678</v>
      </c>
      <c r="C18" s="90">
        <v>15.358091</v>
      </c>
      <c r="D18" s="90">
        <v>13.291677999999999</v>
      </c>
      <c r="E18" s="90">
        <v>166.72648899999999</v>
      </c>
      <c r="F18" s="90">
        <v>158.216543</v>
      </c>
      <c r="G18" s="91">
        <f t="shared" si="0"/>
        <v>5.3786701685170613</v>
      </c>
    </row>
    <row r="19" spans="1:7" ht="12.75" customHeight="1" x14ac:dyDescent="0.2">
      <c r="A19" s="53" t="s">
        <v>50</v>
      </c>
      <c r="B19" s="90">
        <v>10.894071</v>
      </c>
      <c r="C19" s="90">
        <v>8.1860959999999992</v>
      </c>
      <c r="D19" s="90">
        <v>5.8548910000000003</v>
      </c>
      <c r="E19" s="90">
        <v>114.687983</v>
      </c>
      <c r="F19" s="90">
        <v>110.46268499999999</v>
      </c>
      <c r="G19" s="91">
        <f t="shared" si="0"/>
        <v>3.8250907987616074</v>
      </c>
    </row>
    <row r="20" spans="1:7" ht="12.75" customHeight="1" x14ac:dyDescent="0.2">
      <c r="A20" s="53" t="s">
        <v>51</v>
      </c>
      <c r="B20" s="90">
        <v>3.5480849999999999</v>
      </c>
      <c r="C20" s="90">
        <v>4.2259919999999997</v>
      </c>
      <c r="D20" s="90">
        <v>3.7390330000000001</v>
      </c>
      <c r="E20" s="90">
        <v>39.549041000000003</v>
      </c>
      <c r="F20" s="90">
        <v>39.685487999999999</v>
      </c>
      <c r="G20" s="91">
        <f t="shared" si="0"/>
        <v>-0.34382089493267642</v>
      </c>
    </row>
    <row r="21" spans="1:7" ht="12.75" customHeight="1" x14ac:dyDescent="0.2">
      <c r="A21" s="53" t="s">
        <v>52</v>
      </c>
      <c r="B21" s="90">
        <v>30.523553</v>
      </c>
      <c r="C21" s="90">
        <v>38.271129000000002</v>
      </c>
      <c r="D21" s="90">
        <v>25.453568000000001</v>
      </c>
      <c r="E21" s="90">
        <v>344.938986</v>
      </c>
      <c r="F21" s="90">
        <v>321.57528200000002</v>
      </c>
      <c r="G21" s="91">
        <f t="shared" si="0"/>
        <v>7.265391747366948</v>
      </c>
    </row>
    <row r="22" spans="1:7" ht="12.75" customHeight="1" x14ac:dyDescent="0.2">
      <c r="A22" s="53" t="s">
        <v>53</v>
      </c>
      <c r="B22" s="90">
        <v>42.862257</v>
      </c>
      <c r="C22" s="90">
        <v>47.522295999999997</v>
      </c>
      <c r="D22" s="90">
        <v>44.989319999999999</v>
      </c>
      <c r="E22" s="90">
        <v>542.10809400000005</v>
      </c>
      <c r="F22" s="90">
        <v>475.00208199999997</v>
      </c>
      <c r="G22" s="91">
        <f t="shared" si="0"/>
        <v>14.127519550535382</v>
      </c>
    </row>
    <row r="23" spans="1:7" ht="12.75" customHeight="1" x14ac:dyDescent="0.2">
      <c r="A23" s="53" t="s">
        <v>54</v>
      </c>
      <c r="B23" s="90">
        <v>32.786022000000003</v>
      </c>
      <c r="C23" s="90">
        <v>29.887536000000001</v>
      </c>
      <c r="D23" s="90">
        <v>32.773586000000002</v>
      </c>
      <c r="E23" s="90">
        <v>396.92450700000001</v>
      </c>
      <c r="F23" s="90">
        <v>372.410369</v>
      </c>
      <c r="G23" s="91">
        <f t="shared" si="0"/>
        <v>6.5825605408962105</v>
      </c>
    </row>
    <row r="24" spans="1:7" ht="12.75" customHeight="1" x14ac:dyDescent="0.2">
      <c r="A24" s="53" t="s">
        <v>64</v>
      </c>
      <c r="B24" s="90">
        <v>3.8835679999999999</v>
      </c>
      <c r="C24" s="90">
        <v>5.7808270000000004</v>
      </c>
      <c r="D24" s="90">
        <v>4.6577310000000001</v>
      </c>
      <c r="E24" s="90">
        <v>48.963262</v>
      </c>
      <c r="F24" s="90">
        <v>45.093389999999999</v>
      </c>
      <c r="G24" s="91">
        <f t="shared" si="0"/>
        <v>8.5819052415442769</v>
      </c>
    </row>
    <row r="25" spans="1:7" ht="12.75" customHeight="1" x14ac:dyDescent="0.2">
      <c r="A25" s="53" t="s">
        <v>65</v>
      </c>
      <c r="B25" s="90">
        <v>4.3878159999999999</v>
      </c>
      <c r="C25" s="90">
        <v>1.0597939999999999</v>
      </c>
      <c r="D25" s="90">
        <v>3.5350290000000002</v>
      </c>
      <c r="E25" s="90">
        <v>29.612328000000002</v>
      </c>
      <c r="F25" s="90">
        <v>15.639142</v>
      </c>
      <c r="G25" s="91">
        <f t="shared" si="0"/>
        <v>89.347523029076655</v>
      </c>
    </row>
    <row r="26" spans="1:7" ht="12.75" customHeight="1" x14ac:dyDescent="0.2">
      <c r="A26" s="53" t="s">
        <v>66</v>
      </c>
      <c r="B26" s="90">
        <v>15.014002</v>
      </c>
      <c r="C26" s="90">
        <v>15.315122000000001</v>
      </c>
      <c r="D26" s="90">
        <v>16.186053000000001</v>
      </c>
      <c r="E26" s="90">
        <v>170.82107400000001</v>
      </c>
      <c r="F26" s="90">
        <v>202.039232</v>
      </c>
      <c r="G26" s="91">
        <f t="shared" si="0"/>
        <v>-15.451532700342071</v>
      </c>
    </row>
    <row r="27" spans="1:7" ht="12.75" customHeight="1" x14ac:dyDescent="0.2">
      <c r="A27" s="53" t="s">
        <v>57</v>
      </c>
      <c r="B27" s="90">
        <v>5.766985</v>
      </c>
      <c r="C27" s="90">
        <v>3.5890179999999998</v>
      </c>
      <c r="D27" s="90">
        <v>2.6318169999999999</v>
      </c>
      <c r="E27" s="90">
        <v>47.112400000000001</v>
      </c>
      <c r="F27" s="90">
        <v>30.954692999999999</v>
      </c>
      <c r="G27" s="91">
        <f t="shared" si="0"/>
        <v>52.197923591101357</v>
      </c>
    </row>
    <row r="28" spans="1:7" ht="12.75" customHeight="1" x14ac:dyDescent="0.2">
      <c r="A28" s="53" t="s">
        <v>58</v>
      </c>
      <c r="B28" s="90">
        <v>14.104717000000001</v>
      </c>
      <c r="C28" s="90">
        <v>13.266157</v>
      </c>
      <c r="D28" s="90">
        <v>10.715627</v>
      </c>
      <c r="E28" s="90">
        <v>156.466193</v>
      </c>
      <c r="F28" s="90">
        <v>129.060329</v>
      </c>
      <c r="G28" s="91">
        <f t="shared" si="0"/>
        <v>21.234924947386432</v>
      </c>
    </row>
    <row r="29" spans="1:7" ht="12.75" customHeight="1" x14ac:dyDescent="0.2">
      <c r="A29" s="53" t="s">
        <v>55</v>
      </c>
      <c r="B29" s="90">
        <v>3.8328000000000001E-2</v>
      </c>
      <c r="C29" s="90">
        <v>0.118658</v>
      </c>
      <c r="D29" s="90">
        <v>9.4083E-2</v>
      </c>
      <c r="E29" s="90">
        <v>0.68228500000000003</v>
      </c>
      <c r="F29" s="90">
        <v>1.243482</v>
      </c>
      <c r="G29" s="91">
        <f t="shared" si="0"/>
        <v>-45.131091563850539</v>
      </c>
    </row>
    <row r="30" spans="1:7" ht="12.75" customHeight="1" x14ac:dyDescent="0.2">
      <c r="A30" s="53" t="s">
        <v>56</v>
      </c>
      <c r="B30" s="90">
        <v>0.154471</v>
      </c>
      <c r="C30" s="90">
        <v>0.139595</v>
      </c>
      <c r="D30" s="90">
        <v>8.1587999999999994E-2</v>
      </c>
      <c r="E30" s="90">
        <v>1.7314320000000001</v>
      </c>
      <c r="F30" s="90">
        <v>3.0292789999999998</v>
      </c>
      <c r="G30" s="91">
        <f t="shared" si="0"/>
        <v>-42.843429079989001</v>
      </c>
    </row>
    <row r="31" spans="1:7" ht="12.75" customHeight="1" x14ac:dyDescent="0.2">
      <c r="A31" s="54" t="s">
        <v>59</v>
      </c>
      <c r="B31" s="90">
        <f>B9-B11</f>
        <v>610.71365500000002</v>
      </c>
      <c r="C31" s="90">
        <f>C9-C11</f>
        <v>633.67544299999997</v>
      </c>
      <c r="D31" s="90">
        <f>D9-D11</f>
        <v>492.53974599999981</v>
      </c>
      <c r="E31" s="90">
        <f>E9-E11</f>
        <v>6712.2404939999988</v>
      </c>
      <c r="F31" s="90">
        <f>F9-F11</f>
        <v>6477.4004700000005</v>
      </c>
      <c r="G31" s="91">
        <f t="shared" si="0"/>
        <v>3.6255288689908411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60</v>
      </c>
      <c r="B33" s="90">
        <v>84.468074000000001</v>
      </c>
      <c r="C33" s="90">
        <v>104.03758500000001</v>
      </c>
      <c r="D33" s="90">
        <v>68.811394000000007</v>
      </c>
      <c r="E33" s="90">
        <v>941.12933099999998</v>
      </c>
      <c r="F33" s="90">
        <v>1117.3267169999999</v>
      </c>
      <c r="G33" s="91">
        <f t="shared" ref="G33:G42" si="1">IF(AND(F33&gt;0,E33&gt;0),(E33/F33%)-100,"x  ")</f>
        <v>-15.769549167595883</v>
      </c>
    </row>
    <row r="34" spans="1:7" ht="12.75" customHeight="1" x14ac:dyDescent="0.2">
      <c r="A34" s="53" t="s">
        <v>61</v>
      </c>
      <c r="B34" s="90">
        <v>215.96449999999999</v>
      </c>
      <c r="C34" s="90">
        <v>216.069357</v>
      </c>
      <c r="D34" s="90">
        <v>165.30972700000001</v>
      </c>
      <c r="E34" s="90">
        <v>2287.5608769999999</v>
      </c>
      <c r="F34" s="90">
        <v>2219.1214110000001</v>
      </c>
      <c r="G34" s="91">
        <f t="shared" si="1"/>
        <v>3.0840793865874616</v>
      </c>
    </row>
    <row r="35" spans="1:7" ht="12.75" customHeight="1" x14ac:dyDescent="0.2">
      <c r="A35" s="53" t="s">
        <v>62</v>
      </c>
      <c r="B35" s="90">
        <v>103.512405</v>
      </c>
      <c r="C35" s="90">
        <v>97.516074000000003</v>
      </c>
      <c r="D35" s="90">
        <v>84.229355999999996</v>
      </c>
      <c r="E35" s="90">
        <v>1087.609543</v>
      </c>
      <c r="F35" s="90">
        <v>1041.683391</v>
      </c>
      <c r="G35" s="91">
        <f t="shared" si="1"/>
        <v>4.4088398064897092</v>
      </c>
    </row>
    <row r="36" spans="1:7" ht="12.75" customHeight="1" x14ac:dyDescent="0.2">
      <c r="A36" s="53" t="s">
        <v>63</v>
      </c>
      <c r="B36" s="90">
        <v>114.37916</v>
      </c>
      <c r="C36" s="90">
        <v>111.87062299999999</v>
      </c>
      <c r="D36" s="90">
        <v>102.45124800000001</v>
      </c>
      <c r="E36" s="90">
        <v>1385.0528300000001</v>
      </c>
      <c r="F36" s="90">
        <v>1351.1307650000001</v>
      </c>
      <c r="G36" s="91">
        <f t="shared" si="1"/>
        <v>2.5106426319883184</v>
      </c>
    </row>
    <row r="37" spans="1:7" ht="12.75" customHeight="1" x14ac:dyDescent="0.2">
      <c r="A37" s="53" t="s">
        <v>67</v>
      </c>
      <c r="B37" s="90">
        <v>38.190528</v>
      </c>
      <c r="C37" s="90">
        <v>49.635908999999998</v>
      </c>
      <c r="D37" s="90">
        <v>26.860994999999999</v>
      </c>
      <c r="E37" s="90">
        <v>446.87094200000001</v>
      </c>
      <c r="F37" s="90">
        <v>370.88457499999998</v>
      </c>
      <c r="G37" s="91">
        <f t="shared" si="1"/>
        <v>20.487874697943425</v>
      </c>
    </row>
    <row r="38" spans="1:7" ht="12.75" customHeight="1" x14ac:dyDescent="0.2">
      <c r="A38" s="53" t="s">
        <v>151</v>
      </c>
      <c r="B38" s="90">
        <v>0.83835700000000002</v>
      </c>
      <c r="C38" s="90">
        <v>1.213627</v>
      </c>
      <c r="D38" s="90">
        <v>0.72174300000000002</v>
      </c>
      <c r="E38" s="90">
        <v>12.868447</v>
      </c>
      <c r="F38" s="90">
        <v>15.504991</v>
      </c>
      <c r="G38" s="91">
        <f t="shared" si="1"/>
        <v>-17.004485845880211</v>
      </c>
    </row>
    <row r="39" spans="1:7" ht="12.75" customHeight="1" x14ac:dyDescent="0.2">
      <c r="A39" s="53" t="s">
        <v>68</v>
      </c>
      <c r="B39" s="90">
        <v>37.067188000000002</v>
      </c>
      <c r="C39" s="90">
        <v>40.069271000000001</v>
      </c>
      <c r="D39" s="90">
        <v>33.157733999999998</v>
      </c>
      <c r="E39" s="90">
        <v>365.50607000000002</v>
      </c>
      <c r="F39" s="90">
        <v>223.699353</v>
      </c>
      <c r="G39" s="91">
        <f t="shared" si="1"/>
        <v>63.391652724181114</v>
      </c>
    </row>
    <row r="40" spans="1:7" ht="12.75" customHeight="1" x14ac:dyDescent="0.2">
      <c r="A40" s="53" t="s">
        <v>69</v>
      </c>
      <c r="B40" s="90">
        <v>12.667395000000001</v>
      </c>
      <c r="C40" s="90">
        <v>10.367697</v>
      </c>
      <c r="D40" s="90">
        <v>8.9347370000000002</v>
      </c>
      <c r="E40" s="90">
        <v>107.70267800000001</v>
      </c>
      <c r="F40" s="90">
        <v>100.74313100000001</v>
      </c>
      <c r="G40" s="91">
        <f t="shared" si="1"/>
        <v>6.9082099503141308</v>
      </c>
    </row>
    <row r="41" spans="1:7" ht="12.75" customHeight="1" x14ac:dyDescent="0.2">
      <c r="A41" s="53" t="s">
        <v>70</v>
      </c>
      <c r="B41" s="90">
        <v>3.6260479999999999</v>
      </c>
      <c r="C41" s="90">
        <v>2.8953000000000002</v>
      </c>
      <c r="D41" s="90">
        <v>2.0628120000000001</v>
      </c>
      <c r="E41" s="90">
        <v>77.939775999999995</v>
      </c>
      <c r="F41" s="90">
        <v>37.306136000000002</v>
      </c>
      <c r="G41" s="91">
        <f t="shared" si="1"/>
        <v>108.9194549657997</v>
      </c>
    </row>
    <row r="42" spans="1:7" ht="12.75" customHeight="1" x14ac:dyDescent="0.2">
      <c r="A42" s="56" t="s">
        <v>71</v>
      </c>
      <c r="B42" s="90">
        <f>B7-B9</f>
        <v>199.75916800000005</v>
      </c>
      <c r="C42" s="90">
        <f>C7-C9</f>
        <v>147.38543699999991</v>
      </c>
      <c r="D42" s="90">
        <f>D7-D9</f>
        <v>86.186725000000138</v>
      </c>
      <c r="E42" s="90">
        <f>E7-E9</f>
        <v>1709.4346580000001</v>
      </c>
      <c r="F42" s="90">
        <f>F7-F9</f>
        <v>1567.6835659999997</v>
      </c>
      <c r="G42" s="91">
        <f t="shared" si="1"/>
        <v>9.0420729715042825</v>
      </c>
    </row>
    <row r="43" spans="1:7" ht="12.75" customHeight="1" x14ac:dyDescent="0.2">
      <c r="A43" s="54" t="s">
        <v>31</v>
      </c>
      <c r="B43" s="9"/>
      <c r="C43" s="9"/>
      <c r="D43" s="9"/>
      <c r="E43" s="9"/>
      <c r="F43" s="9"/>
      <c r="G43" s="9"/>
    </row>
    <row r="44" spans="1:7" ht="12.75" customHeight="1" x14ac:dyDescent="0.2">
      <c r="A44" s="54" t="s">
        <v>72</v>
      </c>
      <c r="B44" s="90">
        <v>103.56207499999999</v>
      </c>
      <c r="C44" s="90">
        <v>43.930137000000002</v>
      </c>
      <c r="D44" s="90">
        <v>10.623901999999999</v>
      </c>
      <c r="E44" s="90">
        <v>685.33415400000001</v>
      </c>
      <c r="F44" s="90">
        <v>541.65847499999995</v>
      </c>
      <c r="G44" s="91">
        <f>IF(AND(F44&gt;0,E44&gt;0),(E44/F44%)-100,"x  ")</f>
        <v>26.525141880222606</v>
      </c>
    </row>
    <row r="45" spans="1:7" ht="12.75" customHeight="1" x14ac:dyDescent="0.2">
      <c r="A45" s="54" t="s">
        <v>73</v>
      </c>
      <c r="B45" s="90">
        <v>13.902291</v>
      </c>
      <c r="C45" s="90">
        <v>28.595023000000001</v>
      </c>
      <c r="D45" s="90">
        <v>18.515668000000002</v>
      </c>
      <c r="E45" s="90">
        <v>220.81238300000001</v>
      </c>
      <c r="F45" s="90">
        <v>265.449074</v>
      </c>
      <c r="G45" s="91">
        <f>IF(AND(F45&gt;0,E45&gt;0),(E45/F45%)-100,"x  ")</f>
        <v>-16.815538410957117</v>
      </c>
    </row>
    <row r="46" spans="1:7" ht="12.75" customHeight="1" x14ac:dyDescent="0.2">
      <c r="A46" s="54" t="s">
        <v>74</v>
      </c>
      <c r="B46" s="90">
        <v>51.717092000000001</v>
      </c>
      <c r="C46" s="90">
        <v>46.062007000000001</v>
      </c>
      <c r="D46" s="90">
        <v>40.124518000000002</v>
      </c>
      <c r="E46" s="90">
        <v>551.35045500000001</v>
      </c>
      <c r="F46" s="90">
        <v>507.05011300000001</v>
      </c>
      <c r="G46" s="91">
        <f>IF(AND(F46&gt;0,E46&gt;0),(E46/F46%)-100,"x  ")</f>
        <v>8.7368764672772983</v>
      </c>
    </row>
    <row r="47" spans="1:7" ht="12.75" customHeight="1" x14ac:dyDescent="0.2">
      <c r="A47" s="54" t="s">
        <v>75</v>
      </c>
      <c r="B47" s="90">
        <v>25.024166000000001</v>
      </c>
      <c r="C47" s="90">
        <v>23.455138000000002</v>
      </c>
      <c r="D47" s="90">
        <v>11.335604999999999</v>
      </c>
      <c r="E47" s="90">
        <v>189.157355</v>
      </c>
      <c r="F47" s="90">
        <v>165.56258800000001</v>
      </c>
      <c r="G47" s="91">
        <f>IF(AND(F47&gt;0,E47&gt;0),(E47/F47%)-100,"x  ")</f>
        <v>14.25126732133468</v>
      </c>
    </row>
    <row r="48" spans="1:7" ht="12.75" customHeight="1" x14ac:dyDescent="0.2">
      <c r="A48" s="55" t="s">
        <v>76</v>
      </c>
      <c r="B48" s="90">
        <v>8.6430260000000008</v>
      </c>
      <c r="C48" s="90">
        <v>52.549750000000003</v>
      </c>
      <c r="D48" s="90">
        <v>13.997002999999999</v>
      </c>
      <c r="E48" s="90">
        <v>302.895216</v>
      </c>
      <c r="F48" s="90">
        <v>210.823352</v>
      </c>
      <c r="G48" s="91">
        <f>IF(AND(F48&gt;0,E48&gt;0),(E48/F48%)-100,"x  ")</f>
        <v>43.672516885131387</v>
      </c>
    </row>
    <row r="49" spans="1:7" ht="12.75" customHeight="1" x14ac:dyDescent="0.2">
      <c r="A49" s="56" t="s">
        <v>31</v>
      </c>
      <c r="B49" s="9"/>
      <c r="C49" s="9"/>
      <c r="D49" s="9"/>
      <c r="E49" s="9"/>
      <c r="F49" s="9"/>
      <c r="G49" s="9"/>
    </row>
    <row r="50" spans="1:7" ht="12.75" customHeight="1" x14ac:dyDescent="0.2">
      <c r="A50" s="56" t="s">
        <v>77</v>
      </c>
      <c r="B50" s="90">
        <v>0.58755199999999996</v>
      </c>
      <c r="C50" s="90">
        <v>0.35231200000000001</v>
      </c>
      <c r="D50" s="90">
        <v>1.1586810000000001</v>
      </c>
      <c r="E50" s="90">
        <v>7.3395549999999998</v>
      </c>
      <c r="F50" s="90">
        <v>11.250665</v>
      </c>
      <c r="G50" s="91">
        <f>IF(AND(F50&gt;0,E50&gt;0),(E50/F50%)-100,"x  ")</f>
        <v>-34.763367320953918</v>
      </c>
    </row>
    <row r="51" spans="1:7" ht="12.75" customHeight="1" x14ac:dyDescent="0.2">
      <c r="A51" s="56" t="s">
        <v>118</v>
      </c>
      <c r="B51" s="90">
        <v>0.34956700000000002</v>
      </c>
      <c r="C51" s="90">
        <v>0.397561</v>
      </c>
      <c r="D51" s="90">
        <v>0.30274499999999999</v>
      </c>
      <c r="E51" s="90">
        <v>4.0469809999999997</v>
      </c>
      <c r="F51" s="90">
        <v>5.0353979999999998</v>
      </c>
      <c r="G51" s="91">
        <f>IF(AND(F51&gt;0,E51&gt;0),(E51/F51%)-100,"x  ")</f>
        <v>-19.629371898705926</v>
      </c>
    </row>
    <row r="52" spans="1:7" ht="12.75" customHeight="1" x14ac:dyDescent="0.2">
      <c r="A52" s="56" t="s">
        <v>78</v>
      </c>
      <c r="B52" s="90">
        <v>2.4721760000000002</v>
      </c>
      <c r="C52" s="90">
        <v>5.4229409999999998</v>
      </c>
      <c r="D52" s="90">
        <v>5.5879089999999998</v>
      </c>
      <c r="E52" s="90">
        <v>57.975112000000003</v>
      </c>
      <c r="F52" s="90">
        <v>48.643065</v>
      </c>
      <c r="G52" s="91">
        <f>IF(AND(F52&gt;0,E52&gt;0),(E52/F52%)-100,"x  ")</f>
        <v>19.184742984431594</v>
      </c>
    </row>
    <row r="53" spans="1:7" ht="12.75" customHeight="1" x14ac:dyDescent="0.2">
      <c r="A53" s="57" t="s">
        <v>79</v>
      </c>
      <c r="B53" s="90">
        <v>186.22122300000001</v>
      </c>
      <c r="C53" s="90">
        <v>163.048081</v>
      </c>
      <c r="D53" s="90">
        <v>165.809684</v>
      </c>
      <c r="E53" s="90">
        <v>1976.674526</v>
      </c>
      <c r="F53" s="90">
        <v>2002.827577</v>
      </c>
      <c r="G53" s="91">
        <f>IF(AND(F53&gt;0,E53&gt;0),(E53/F53%)-100,"x  ")</f>
        <v>-1.3058064159059626</v>
      </c>
    </row>
    <row r="54" spans="1:7" ht="12.75" customHeight="1" x14ac:dyDescent="0.2">
      <c r="A54" s="50" t="s">
        <v>31</v>
      </c>
      <c r="B54" s="9"/>
      <c r="C54" s="9"/>
      <c r="D54" s="9"/>
      <c r="E54" s="9"/>
      <c r="F54" s="9"/>
      <c r="G54" s="9"/>
    </row>
    <row r="55" spans="1:7" ht="12.75" customHeight="1" x14ac:dyDescent="0.2">
      <c r="A55" s="56" t="s">
        <v>80</v>
      </c>
      <c r="B55" s="90">
        <v>148.69794899999999</v>
      </c>
      <c r="C55" s="90">
        <v>130.87944999999999</v>
      </c>
      <c r="D55" s="90">
        <v>140.10284999999999</v>
      </c>
      <c r="E55" s="90">
        <v>1607.2748650000001</v>
      </c>
      <c r="F55" s="90">
        <v>1665.2200800000001</v>
      </c>
      <c r="G55" s="91">
        <f>IF(AND(F55&gt;0,E55&gt;0),(E55/F55%)-100,"x  ")</f>
        <v>-3.4797331413394801</v>
      </c>
    </row>
    <row r="56" spans="1:7" ht="12.75" customHeight="1" x14ac:dyDescent="0.2">
      <c r="A56" s="51" t="s">
        <v>31</v>
      </c>
      <c r="B56" s="9"/>
      <c r="C56" s="9"/>
      <c r="D56" s="9"/>
      <c r="E56" s="9"/>
      <c r="F56" s="9"/>
      <c r="G56" s="9"/>
    </row>
    <row r="57" spans="1:7" ht="12.75" customHeight="1" x14ac:dyDescent="0.2">
      <c r="A57" s="51" t="s">
        <v>81</v>
      </c>
      <c r="B57" s="90">
        <v>131.01430400000001</v>
      </c>
      <c r="C57" s="90">
        <v>111.67720199999999</v>
      </c>
      <c r="D57" s="90">
        <v>124.498069</v>
      </c>
      <c r="E57" s="90">
        <v>1372.1325790000001</v>
      </c>
      <c r="F57" s="90">
        <v>1438.030522</v>
      </c>
      <c r="G57" s="91">
        <f>IF(AND(F57&gt;0,E57&gt;0),(E57/F57%)-100,"x  ")</f>
        <v>-4.5825135135761741</v>
      </c>
    </row>
    <row r="58" spans="1:7" ht="12.75" customHeight="1" x14ac:dyDescent="0.2">
      <c r="A58" s="51" t="s">
        <v>82</v>
      </c>
      <c r="B58" s="90">
        <v>4.5035489999999996</v>
      </c>
      <c r="C58" s="90">
        <v>4.8806459999999996</v>
      </c>
      <c r="D58" s="90">
        <v>3.588781</v>
      </c>
      <c r="E58" s="90">
        <v>65.520528999999996</v>
      </c>
      <c r="F58" s="90">
        <v>69.882908999999998</v>
      </c>
      <c r="G58" s="91">
        <f>IF(AND(F58&gt;0,E58&gt;0),(E58/F58%)-100,"x  ")</f>
        <v>-6.2424132916390107</v>
      </c>
    </row>
    <row r="59" spans="1:7" ht="12.75" customHeight="1" x14ac:dyDescent="0.2">
      <c r="A59" s="50" t="s">
        <v>119</v>
      </c>
      <c r="B59" s="96">
        <v>35.921050000000001</v>
      </c>
      <c r="C59" s="90">
        <v>29.305365999999999</v>
      </c>
      <c r="D59" s="90">
        <v>23.800965000000001</v>
      </c>
      <c r="E59" s="90">
        <v>341.53259500000001</v>
      </c>
      <c r="F59" s="90">
        <v>305.42513400000001</v>
      </c>
      <c r="G59" s="91">
        <f>IF(AND(F59&gt;0,E59&gt;0),(E59/F59%)-100,"x  ")</f>
        <v>11.82203328426796</v>
      </c>
    </row>
    <row r="60" spans="1:7" ht="12.75" customHeight="1" x14ac:dyDescent="0.2">
      <c r="A60" s="51" t="s">
        <v>31</v>
      </c>
      <c r="B60" s="9"/>
      <c r="C60" s="9"/>
      <c r="D60" s="9"/>
      <c r="E60" s="9"/>
      <c r="F60" s="9"/>
      <c r="G60" s="9"/>
    </row>
    <row r="61" spans="1:7" ht="12.75" customHeight="1" x14ac:dyDescent="0.2">
      <c r="A61" s="51" t="s">
        <v>83</v>
      </c>
      <c r="B61" s="90">
        <v>4.1980329999999997</v>
      </c>
      <c r="C61" s="90">
        <v>4.7984460000000002</v>
      </c>
      <c r="D61" s="90">
        <v>5.3808480000000003</v>
      </c>
      <c r="E61" s="90">
        <v>61.565136000000003</v>
      </c>
      <c r="F61" s="90">
        <v>52.039963</v>
      </c>
      <c r="G61" s="91">
        <f>IF(AND(F61&gt;0,E61&gt;0),(E61/F61%)-100,"x  ")</f>
        <v>18.303573736207312</v>
      </c>
    </row>
    <row r="62" spans="1:7" ht="12.75" customHeight="1" x14ac:dyDescent="0.2">
      <c r="A62" s="51"/>
      <c r="B62" s="9"/>
      <c r="C62" s="9"/>
      <c r="D62" s="9"/>
      <c r="E62" s="9"/>
      <c r="F62" s="9"/>
      <c r="G62" s="9"/>
    </row>
    <row r="63" spans="1:7" ht="12.75" customHeight="1" x14ac:dyDescent="0.2">
      <c r="A63" s="57" t="s">
        <v>84</v>
      </c>
      <c r="B63" s="90">
        <v>547.71522300000004</v>
      </c>
      <c r="C63" s="90">
        <v>504.65724299999999</v>
      </c>
      <c r="D63" s="90">
        <v>605.55201899999997</v>
      </c>
      <c r="E63" s="90">
        <v>5644.824619</v>
      </c>
      <c r="F63" s="90">
        <v>4859.272954</v>
      </c>
      <c r="G63" s="91">
        <f>IF(AND(F63&gt;0,E63&gt;0),(E63/F63%)-100,"x  ")</f>
        <v>16.16603291143295</v>
      </c>
    </row>
    <row r="64" spans="1:7" ht="12.75" customHeight="1" x14ac:dyDescent="0.2">
      <c r="A64" s="50" t="s">
        <v>31</v>
      </c>
      <c r="B64" s="9"/>
      <c r="C64" s="9"/>
      <c r="D64" s="9"/>
      <c r="E64" s="9"/>
      <c r="F64" s="9"/>
      <c r="G64" s="9"/>
    </row>
    <row r="65" spans="1:7" ht="12.75" customHeight="1" x14ac:dyDescent="0.2">
      <c r="A65" s="56" t="s">
        <v>85</v>
      </c>
      <c r="B65" s="90">
        <v>62.003289000000002</v>
      </c>
      <c r="C65" s="90">
        <v>61.165371</v>
      </c>
      <c r="D65" s="90">
        <v>46.865955</v>
      </c>
      <c r="E65" s="90">
        <v>672.77989000000002</v>
      </c>
      <c r="F65" s="90">
        <v>692.20779600000003</v>
      </c>
      <c r="G65" s="91">
        <f t="shared" ref="G65:G70" si="2">IF(AND(F65&gt;0,E65&gt;0),(E65/F65%)-100,"x  ")</f>
        <v>-2.8066580746802146</v>
      </c>
    </row>
    <row r="66" spans="1:7" ht="12.75" customHeight="1" x14ac:dyDescent="0.2">
      <c r="A66" s="56" t="s">
        <v>181</v>
      </c>
      <c r="B66" s="90">
        <v>286.77809300000001</v>
      </c>
      <c r="C66" s="90">
        <v>260.08402999999998</v>
      </c>
      <c r="D66" s="90">
        <v>217.028672</v>
      </c>
      <c r="E66" s="90">
        <v>2912.6462219999999</v>
      </c>
      <c r="F66" s="90">
        <v>2953.7518920000002</v>
      </c>
      <c r="G66" s="91">
        <f t="shared" si="2"/>
        <v>-1.3916426126152288</v>
      </c>
    </row>
    <row r="67" spans="1:7" ht="12.75" customHeight="1" x14ac:dyDescent="0.2">
      <c r="A67" s="56" t="s">
        <v>86</v>
      </c>
      <c r="B67" s="90">
        <v>33.033886000000003</v>
      </c>
      <c r="C67" s="90">
        <v>32.990785000000002</v>
      </c>
      <c r="D67" s="90">
        <v>32.947991000000002</v>
      </c>
      <c r="E67" s="90">
        <v>399.66596199999998</v>
      </c>
      <c r="F67" s="90">
        <v>445.93081100000001</v>
      </c>
      <c r="G67" s="91">
        <f t="shared" si="2"/>
        <v>-10.374894010183127</v>
      </c>
    </row>
    <row r="68" spans="1:7" ht="12.75" customHeight="1" x14ac:dyDescent="0.2">
      <c r="A68" s="56" t="s">
        <v>133</v>
      </c>
      <c r="B68" s="90">
        <v>16.344747000000002</v>
      </c>
      <c r="C68" s="90">
        <v>15.561439999999999</v>
      </c>
      <c r="D68" s="90">
        <v>11.363004999999999</v>
      </c>
      <c r="E68" s="90">
        <v>193.923619</v>
      </c>
      <c r="F68" s="90">
        <v>190.45402000000001</v>
      </c>
      <c r="G68" s="91">
        <f t="shared" si="2"/>
        <v>1.8217515177678933</v>
      </c>
    </row>
    <row r="69" spans="1:7" ht="12.75" customHeight="1" x14ac:dyDescent="0.2">
      <c r="A69" s="58" t="s">
        <v>134</v>
      </c>
      <c r="B69" s="90">
        <v>4.7060279999999999</v>
      </c>
      <c r="C69" s="90">
        <v>5.2760429999999996</v>
      </c>
      <c r="D69" s="90">
        <v>7.1585320000000001</v>
      </c>
      <c r="E69" s="90">
        <v>58.505161999999999</v>
      </c>
      <c r="F69" s="90">
        <v>51.399825999999997</v>
      </c>
      <c r="G69" s="91">
        <f t="shared" si="2"/>
        <v>13.823657690981307</v>
      </c>
    </row>
    <row r="70" spans="1:7" ht="12.75" customHeight="1" x14ac:dyDescent="0.2">
      <c r="A70" s="59" t="s">
        <v>87</v>
      </c>
      <c r="B70" s="90">
        <v>5.9765740000000003</v>
      </c>
      <c r="C70" s="90">
        <v>9.6613690000000005</v>
      </c>
      <c r="D70" s="90">
        <v>3.3096359999999998</v>
      </c>
      <c r="E70" s="90">
        <v>65.342343</v>
      </c>
      <c r="F70" s="90">
        <v>65.701507000000007</v>
      </c>
      <c r="G70" s="91">
        <f t="shared" si="2"/>
        <v>-0.54666021587603097</v>
      </c>
    </row>
    <row r="71" spans="1:7" ht="12.75" customHeight="1" x14ac:dyDescent="0.2">
      <c r="A71" s="60" t="s">
        <v>31</v>
      </c>
      <c r="B71" s="9"/>
      <c r="C71" s="9"/>
      <c r="D71" s="9"/>
      <c r="E71" s="9"/>
      <c r="F71" s="9"/>
      <c r="G71" s="9"/>
    </row>
    <row r="72" spans="1:7" ht="12.75" customHeight="1" x14ac:dyDescent="0.2">
      <c r="A72" s="60" t="s">
        <v>108</v>
      </c>
      <c r="B72" s="90">
        <v>4.7111400000000003</v>
      </c>
      <c r="C72" s="90">
        <v>8.3009609999999991</v>
      </c>
      <c r="D72" s="90">
        <v>1.9112800000000001</v>
      </c>
      <c r="E72" s="90">
        <v>42.903813</v>
      </c>
      <c r="F72" s="90">
        <v>34.455475999999997</v>
      </c>
      <c r="G72" s="91">
        <f>IF(AND(F72&gt;0,E72&gt;0),(E72/F72%)-100,"x  ")</f>
        <v>24.51957709131635</v>
      </c>
    </row>
    <row r="73" spans="1:7" ht="24" x14ac:dyDescent="0.2">
      <c r="A73" s="61" t="s">
        <v>103</v>
      </c>
      <c r="B73" s="90">
        <v>4.3630890000000004</v>
      </c>
      <c r="C73" s="90">
        <v>4.3304900000000002</v>
      </c>
      <c r="D73" s="90">
        <v>3.7667790000000001</v>
      </c>
      <c r="E73" s="90">
        <v>49.026316000000001</v>
      </c>
      <c r="F73" s="90">
        <v>60.890825</v>
      </c>
      <c r="G73" s="91">
        <f>IF(AND(F73&gt;0,E73&gt;0),(E73/F73%)-100,"x  ")</f>
        <v>-19.484887912095132</v>
      </c>
    </row>
    <row r="74" spans="1:7" x14ac:dyDescent="0.2">
      <c r="A74" s="62" t="s">
        <v>42</v>
      </c>
      <c r="B74" s="97">
        <v>2038.5523479999999</v>
      </c>
      <c r="C74" s="93">
        <v>2010.261473</v>
      </c>
      <c r="D74" s="93">
        <v>1816.4477360000001</v>
      </c>
      <c r="E74" s="93">
        <v>22198.131625000002</v>
      </c>
      <c r="F74" s="93">
        <v>20778.343199999999</v>
      </c>
      <c r="G74" s="94">
        <f>IF(AND(F74&gt;0,E74&gt;0),(E74/F74%)-100,"x  ")</f>
        <v>6.833020377678622</v>
      </c>
    </row>
    <row r="76" spans="1:7" x14ac:dyDescent="0.2">
      <c r="A76" s="33" t="s">
        <v>153</v>
      </c>
    </row>
    <row r="77" spans="1:7" x14ac:dyDescent="0.2">
      <c r="A77" s="70" t="s">
        <v>144</v>
      </c>
      <c r="B77" s="70"/>
      <c r="C77" s="70"/>
      <c r="D77" s="70"/>
      <c r="E77" s="70"/>
      <c r="F77" s="70"/>
      <c r="G77" s="70"/>
    </row>
    <row r="78" spans="1:7" x14ac:dyDescent="0.2">
      <c r="A78" s="116" t="s">
        <v>145</v>
      </c>
      <c r="B78" s="116"/>
      <c r="C78" s="116"/>
      <c r="D78" s="116"/>
      <c r="E78" s="116"/>
      <c r="F78" s="116"/>
      <c r="G78" s="116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74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4/18 SH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159</v>
      </c>
      <c r="B1" s="117"/>
      <c r="C1" s="117"/>
      <c r="D1" s="117"/>
      <c r="E1" s="117"/>
      <c r="F1" s="117"/>
      <c r="G1" s="117"/>
    </row>
    <row r="2" spans="1:7" x14ac:dyDescent="0.2">
      <c r="A2" s="79"/>
      <c r="B2" s="117" t="s">
        <v>169</v>
      </c>
      <c r="C2" s="117"/>
      <c r="D2" s="117"/>
      <c r="E2" s="117"/>
      <c r="F2" s="117"/>
      <c r="G2" s="79"/>
    </row>
    <row r="27" spans="1:7" x14ac:dyDescent="0.2">
      <c r="A27" s="117"/>
      <c r="B27" s="117"/>
      <c r="C27" s="117"/>
      <c r="D27" s="117"/>
      <c r="E27" s="117"/>
      <c r="F27" s="117"/>
      <c r="G27" s="117"/>
    </row>
    <row r="28" spans="1:7" x14ac:dyDescent="0.2">
      <c r="A28" s="136" t="s">
        <v>170</v>
      </c>
      <c r="B28" s="136"/>
      <c r="C28" s="136"/>
      <c r="D28" s="136"/>
      <c r="E28" s="136"/>
      <c r="F28" s="136"/>
      <c r="G28" s="136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88</v>
      </c>
      <c r="B3" s="142" t="s">
        <v>89</v>
      </c>
      <c r="C3" s="14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4" t="s">
        <v>171</v>
      </c>
      <c r="C4" s="14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0"/>
      <c r="C6" s="14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9">
        <v>22198.131625000002</v>
      </c>
      <c r="C8" s="100"/>
      <c r="D8" s="99">
        <v>20778.343199999999</v>
      </c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2018</v>
      </c>
      <c r="C9" s="20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172</v>
      </c>
      <c r="B10" s="98">
        <v>2867.313013</v>
      </c>
      <c r="C10" s="101">
        <f t="shared" ref="C10:C24" si="0">IF(B$8&gt;0,B10/B$8*100,0)</f>
        <v>12.916911483535722</v>
      </c>
      <c r="D10" s="102">
        <v>2930.6591100000001</v>
      </c>
      <c r="E10" s="101">
        <f t="shared" ref="E10:E24" si="1">IF(D$8&gt;0,D10/D$8*100,0)</f>
        <v>14.104392644741761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8">
        <v>2287.5608769999999</v>
      </c>
      <c r="C11" s="103">
        <f t="shared" si="0"/>
        <v>10.305195570710559</v>
      </c>
      <c r="D11" s="102">
        <v>2219.1214110000001</v>
      </c>
      <c r="E11" s="101">
        <f t="shared" si="1"/>
        <v>10.679972843070569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8">
        <v>1385.0528300000001</v>
      </c>
      <c r="C12" s="103">
        <f t="shared" si="0"/>
        <v>6.2395018346504649</v>
      </c>
      <c r="D12" s="102">
        <v>1351.1307650000001</v>
      </c>
      <c r="E12" s="101">
        <f t="shared" si="1"/>
        <v>6.5025914337578179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173</v>
      </c>
      <c r="B13" s="98">
        <v>1372.1325790000001</v>
      </c>
      <c r="C13" s="103">
        <f t="shared" si="0"/>
        <v>6.1812976072935593</v>
      </c>
      <c r="D13" s="102">
        <v>1438.030522</v>
      </c>
      <c r="E13" s="101">
        <f t="shared" si="1"/>
        <v>6.9208141773305591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8">
        <v>1285.8302120000001</v>
      </c>
      <c r="C14" s="103">
        <f t="shared" si="0"/>
        <v>5.7925154860865451</v>
      </c>
      <c r="D14" s="102">
        <v>1306.3493249999999</v>
      </c>
      <c r="E14" s="101">
        <f t="shared" si="1"/>
        <v>6.2870716516030978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62</v>
      </c>
      <c r="B15" s="98">
        <v>1087.609543</v>
      </c>
      <c r="C15" s="103">
        <f t="shared" si="0"/>
        <v>4.8995544371631317</v>
      </c>
      <c r="D15" s="102">
        <v>1041.683391</v>
      </c>
      <c r="E15" s="101">
        <f t="shared" si="1"/>
        <v>5.0133130489441529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174</v>
      </c>
      <c r="B16" s="98">
        <v>993.95694700000001</v>
      </c>
      <c r="C16" s="103">
        <f t="shared" si="0"/>
        <v>4.4776603895824501</v>
      </c>
      <c r="D16" s="102">
        <v>99.667017999999999</v>
      </c>
      <c r="E16" s="101">
        <f t="shared" si="1"/>
        <v>0.47966778217427852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175</v>
      </c>
      <c r="B17" s="98">
        <v>941.12933099999998</v>
      </c>
      <c r="C17" s="103">
        <f t="shared" si="0"/>
        <v>4.2396781265143968</v>
      </c>
      <c r="D17" s="102">
        <v>1117.3267169999999</v>
      </c>
      <c r="E17" s="101">
        <f t="shared" si="1"/>
        <v>5.3773619303775861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48</v>
      </c>
      <c r="B18" s="98">
        <v>839.65376000000003</v>
      </c>
      <c r="C18" s="103">
        <f t="shared" si="0"/>
        <v>3.7825424868386865</v>
      </c>
      <c r="D18" s="102">
        <v>819.93809899999997</v>
      </c>
      <c r="E18" s="101">
        <f t="shared" si="1"/>
        <v>3.9461187598441438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176</v>
      </c>
      <c r="B19" s="98">
        <v>791.72996499999999</v>
      </c>
      <c r="C19" s="103">
        <f t="shared" si="0"/>
        <v>3.5666513667678998</v>
      </c>
      <c r="D19" s="102">
        <v>772.73418300000003</v>
      </c>
      <c r="E19" s="101">
        <f t="shared" si="1"/>
        <v>3.7189403195534863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45</v>
      </c>
      <c r="B20" s="98">
        <v>727.43081700000005</v>
      </c>
      <c r="C20" s="103">
        <f t="shared" si="0"/>
        <v>3.2769911868652595</v>
      </c>
      <c r="D20" s="102">
        <v>697.98858900000005</v>
      </c>
      <c r="E20" s="101">
        <f t="shared" si="1"/>
        <v>3.3592119558406375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72</v>
      </c>
      <c r="B21" s="98">
        <v>685.33415400000001</v>
      </c>
      <c r="C21" s="103">
        <f t="shared" si="0"/>
        <v>3.0873506184104356</v>
      </c>
      <c r="D21" s="102">
        <v>541.65847499999995</v>
      </c>
      <c r="E21" s="101">
        <f t="shared" si="1"/>
        <v>2.6068415069782849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8">
        <v>551.35045500000001</v>
      </c>
      <c r="C22" s="103">
        <f t="shared" si="0"/>
        <v>2.4837696447346835</v>
      </c>
      <c r="D22" s="102">
        <v>507.05011300000001</v>
      </c>
      <c r="E22" s="101">
        <f t="shared" si="1"/>
        <v>2.440281730450963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53</v>
      </c>
      <c r="B23" s="98">
        <v>542.10809400000005</v>
      </c>
      <c r="C23" s="103">
        <f t="shared" si="0"/>
        <v>2.4421338838691566</v>
      </c>
      <c r="D23" s="102">
        <v>475.00208199999997</v>
      </c>
      <c r="E23" s="101">
        <f t="shared" si="1"/>
        <v>2.2860440672671145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177</v>
      </c>
      <c r="B24" s="98">
        <v>446.87094200000001</v>
      </c>
      <c r="C24" s="103">
        <f t="shared" si="0"/>
        <v>2.0131015958871266</v>
      </c>
      <c r="D24" s="102">
        <v>370.88457499999998</v>
      </c>
      <c r="E24" s="101">
        <f t="shared" si="1"/>
        <v>1.7849574021859451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8">
        <f>B8-(SUM(B10:B24))</f>
        <v>5393.0681060000024</v>
      </c>
      <c r="C26" s="103">
        <f>IF(B$8&gt;0,B26/B$8*100,0)</f>
        <v>24.295144281089929</v>
      </c>
      <c r="D26" s="102">
        <f>D8-(SUM(D10:D24))</f>
        <v>5089.1188249999977</v>
      </c>
      <c r="E26" s="101">
        <f>IF(D$8&gt;0,D26/D$8*100,0)</f>
        <v>24.492418745879593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178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2018</v>
      </c>
      <c r="C33" s="6">
        <v>2017</v>
      </c>
      <c r="D33" s="6">
        <v>2016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104">
        <v>1761.673495</v>
      </c>
      <c r="C34" s="104">
        <v>1687.0477860000001</v>
      </c>
      <c r="D34" s="104">
        <v>1650.878639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104">
        <v>1586.8445529999999</v>
      </c>
      <c r="C35" s="104">
        <v>1582.678306</v>
      </c>
      <c r="D35" s="104">
        <v>1708.6447639999999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104">
        <v>1822.9660799999999</v>
      </c>
      <c r="C36" s="104">
        <v>1858.326055</v>
      </c>
      <c r="D36" s="104">
        <v>1692.2706029999999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104">
        <v>1780.4251979999999</v>
      </c>
      <c r="C37" s="104">
        <v>1597.5562849999999</v>
      </c>
      <c r="D37" s="104">
        <v>2109.648357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104">
        <v>1796.5935019999999</v>
      </c>
      <c r="C38" s="104">
        <v>1862.559882</v>
      </c>
      <c r="D38" s="104">
        <v>1684.7416929999999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104">
        <v>1831.4425960000001</v>
      </c>
      <c r="C39" s="104">
        <v>1747.24254</v>
      </c>
      <c r="D39" s="104">
        <v>1761.9757629999999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104">
        <v>1992.014169</v>
      </c>
      <c r="C40" s="104">
        <v>1723.336147</v>
      </c>
      <c r="D40" s="104">
        <v>1511.7262430000001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104">
        <v>1923.7128310000001</v>
      </c>
      <c r="C41" s="104">
        <v>1805.4256250000001</v>
      </c>
      <c r="D41" s="104">
        <v>1541.385444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104">
        <v>1837.1976440000001</v>
      </c>
      <c r="C42" s="104">
        <v>1687.3330940000001</v>
      </c>
      <c r="D42" s="104">
        <v>1838.6235160000001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104">
        <v>2038.5523479999999</v>
      </c>
      <c r="C43" s="104">
        <v>1773.9858469999999</v>
      </c>
      <c r="D43" s="104">
        <v>1698.524071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104">
        <v>2010.261473</v>
      </c>
      <c r="C44" s="104">
        <v>1843.798092</v>
      </c>
      <c r="D44" s="104">
        <v>1752.0590769999999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104">
        <v>1816.4477360000001</v>
      </c>
      <c r="C45" s="104">
        <v>1609.053541</v>
      </c>
      <c r="D45" s="104">
        <v>1834.062754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7" t="s">
        <v>162</v>
      </c>
      <c r="B46" s="85"/>
      <c r="C46" s="85"/>
      <c r="D46" s="86"/>
    </row>
    <row r="47" spans="1:26" x14ac:dyDescent="0.2">
      <c r="A47" s="82"/>
      <c r="B47" s="82">
        <v>2018</v>
      </c>
      <c r="C47" s="82">
        <v>2017</v>
      </c>
      <c r="D47" s="82">
        <v>2016</v>
      </c>
    </row>
    <row r="48" spans="1:26" x14ac:dyDescent="0.2">
      <c r="A48" s="82" t="s">
        <v>91</v>
      </c>
      <c r="B48" s="84">
        <f>IF(B34=0,#N/A,B34)</f>
        <v>1761.673495</v>
      </c>
      <c r="C48" s="84">
        <f t="shared" ref="C48:D48" si="2">IF(C34=0,#N/A,C34)</f>
        <v>1687.0477860000001</v>
      </c>
      <c r="D48" s="84">
        <f t="shared" si="2"/>
        <v>1650.878639</v>
      </c>
    </row>
    <row r="49" spans="1:4" x14ac:dyDescent="0.2">
      <c r="A49" s="83" t="s">
        <v>92</v>
      </c>
      <c r="B49" s="84">
        <f t="shared" ref="B49:D59" si="3">IF(B35=0,#N/A,B35)</f>
        <v>1586.8445529999999</v>
      </c>
      <c r="C49" s="84">
        <f t="shared" si="3"/>
        <v>1582.678306</v>
      </c>
      <c r="D49" s="84">
        <f t="shared" si="3"/>
        <v>1708.6447639999999</v>
      </c>
    </row>
    <row r="50" spans="1:4" x14ac:dyDescent="0.2">
      <c r="A50" s="83" t="s">
        <v>93</v>
      </c>
      <c r="B50" s="84">
        <f t="shared" si="3"/>
        <v>1822.9660799999999</v>
      </c>
      <c r="C50" s="84">
        <f t="shared" si="3"/>
        <v>1858.326055</v>
      </c>
      <c r="D50" s="84">
        <f t="shared" si="3"/>
        <v>1692.2706029999999</v>
      </c>
    </row>
    <row r="51" spans="1:4" x14ac:dyDescent="0.2">
      <c r="A51" s="82" t="s">
        <v>94</v>
      </c>
      <c r="B51" s="84">
        <f t="shared" si="3"/>
        <v>1780.4251979999999</v>
      </c>
      <c r="C51" s="84">
        <f t="shared" si="3"/>
        <v>1597.5562849999999</v>
      </c>
      <c r="D51" s="84">
        <f t="shared" si="3"/>
        <v>2109.648357</v>
      </c>
    </row>
    <row r="52" spans="1:4" x14ac:dyDescent="0.2">
      <c r="A52" s="83" t="s">
        <v>95</v>
      </c>
      <c r="B52" s="84">
        <f t="shared" si="3"/>
        <v>1796.5935019999999</v>
      </c>
      <c r="C52" s="84">
        <f t="shared" si="3"/>
        <v>1862.559882</v>
      </c>
      <c r="D52" s="84">
        <f t="shared" si="3"/>
        <v>1684.7416929999999</v>
      </c>
    </row>
    <row r="53" spans="1:4" x14ac:dyDescent="0.2">
      <c r="A53" s="83" t="s">
        <v>96</v>
      </c>
      <c r="B53" s="84">
        <f t="shared" si="3"/>
        <v>1831.4425960000001</v>
      </c>
      <c r="C53" s="84">
        <f t="shared" si="3"/>
        <v>1747.24254</v>
      </c>
      <c r="D53" s="84">
        <f t="shared" si="3"/>
        <v>1761.9757629999999</v>
      </c>
    </row>
    <row r="54" spans="1:4" x14ac:dyDescent="0.2">
      <c r="A54" s="82" t="s">
        <v>97</v>
      </c>
      <c r="B54" s="84">
        <f t="shared" si="3"/>
        <v>1992.014169</v>
      </c>
      <c r="C54" s="84">
        <f t="shared" si="3"/>
        <v>1723.336147</v>
      </c>
      <c r="D54" s="84">
        <f t="shared" si="3"/>
        <v>1511.7262430000001</v>
      </c>
    </row>
    <row r="55" spans="1:4" x14ac:dyDescent="0.2">
      <c r="A55" s="83" t="s">
        <v>98</v>
      </c>
      <c r="B55" s="84">
        <f t="shared" si="3"/>
        <v>1923.7128310000001</v>
      </c>
      <c r="C55" s="84">
        <f t="shared" si="3"/>
        <v>1805.4256250000001</v>
      </c>
      <c r="D55" s="84">
        <f t="shared" si="3"/>
        <v>1541.385444</v>
      </c>
    </row>
    <row r="56" spans="1:4" x14ac:dyDescent="0.2">
      <c r="A56" s="83" t="s">
        <v>99</v>
      </c>
      <c r="B56" s="84">
        <f t="shared" si="3"/>
        <v>1837.1976440000001</v>
      </c>
      <c r="C56" s="84">
        <f t="shared" si="3"/>
        <v>1687.3330940000001</v>
      </c>
      <c r="D56" s="84">
        <f t="shared" si="3"/>
        <v>1838.6235160000001</v>
      </c>
    </row>
    <row r="57" spans="1:4" x14ac:dyDescent="0.2">
      <c r="A57" s="82" t="s">
        <v>100</v>
      </c>
      <c r="B57" s="84">
        <f t="shared" si="3"/>
        <v>2038.5523479999999</v>
      </c>
      <c r="C57" s="84">
        <f t="shared" si="3"/>
        <v>1773.9858469999999</v>
      </c>
      <c r="D57" s="84">
        <f t="shared" si="3"/>
        <v>1698.524071</v>
      </c>
    </row>
    <row r="58" spans="1:4" x14ac:dyDescent="0.2">
      <c r="A58" s="83" t="s">
        <v>101</v>
      </c>
      <c r="B58" s="84">
        <f t="shared" si="3"/>
        <v>2010.261473</v>
      </c>
      <c r="C58" s="84">
        <f t="shared" si="3"/>
        <v>1843.798092</v>
      </c>
      <c r="D58" s="84">
        <f t="shared" si="3"/>
        <v>1752.0590769999999</v>
      </c>
    </row>
    <row r="59" spans="1:4" x14ac:dyDescent="0.2">
      <c r="A59" s="83" t="s">
        <v>102</v>
      </c>
      <c r="B59" s="84">
        <f t="shared" si="3"/>
        <v>1816.4477360000001</v>
      </c>
      <c r="C59" s="84">
        <f t="shared" si="3"/>
        <v>1609.053541</v>
      </c>
      <c r="D59" s="84">
        <f t="shared" si="3"/>
        <v>1834.062754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2019-02-28T12:29:36Z</cp:lastPrinted>
  <dcterms:created xsi:type="dcterms:W3CDTF">2012-03-28T07:56:08Z</dcterms:created>
  <dcterms:modified xsi:type="dcterms:W3CDTF">2019-02-28T12:30:53Z</dcterms:modified>
  <cp:category>LIS-Bericht</cp:category>
</cp:coreProperties>
</file>