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43" i="10" l="1"/>
  <c r="G32" i="10"/>
  <c r="G12" i="10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<sst xmlns="http://schemas.openxmlformats.org/spreadsheetml/2006/main" count="236" uniqueCount="183">
  <si>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</si>
  <si>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</si>
  <si>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</si>
  <si>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</si>
  <si>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</si>
  <si>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</si>
  <si>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</si>
  <si>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</si>
  <si>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</si>
  <si>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</si>
  <si>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</si>
  <si>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</si>
  <si>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</si>
  <si>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</si>
  <si>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</si>
  <si>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</si>
  <si>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</si>
  <si>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</si>
  <si>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</si>
  <si>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</si>
  <si>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</si>
  <si>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</si>
  <si>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</si>
  <si>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</si>
  <si>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</si>
  <si>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</si>
  <si>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</si>
  <si>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</si>
  <si>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</si>
  <si>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</si>
  <si>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</si>
  <si>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</si>
  <si>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</si>
  <si>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</si>
  <si>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</si>
  <si>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</si>
  <si>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</si>
  <si>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</si>
  <si>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</si>
  <si>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</si>
  <si>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</si>
  <si>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</si>
  <si>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</si>
  <si>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</si>
  <si>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</si>
  <si>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</si>
  <si>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</si>
  <si>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</si>
  <si>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</si>
  <si>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</si>
  <si>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</si>
  <si>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</si>
  <si>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</si>
  <si>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</si>
  <si>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</si>
  <si>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</si>
  <si>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</si>
  <si>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</si>
  <si>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</si>
  <si>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</si>
  <si>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</si>
  <si>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</si>
  <si>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</si>
  <si>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</si>
  <si>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</si>
  <si>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</si>
  <si>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</si>
  <si>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</si>
  <si>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</si>
  <si>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</si>
  <si>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</si>
  <si>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</si>
  <si>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</si>
  <si>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</si>
  <si>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</si>
  <si>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</si>
  <si>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</si>
  <si>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</si>
  <si>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</si>
  <si>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</si>
  <si>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</si>
  <si>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</si>
  <si>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</si>
  <si>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</si>
  <si>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</si>
  <si>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</si>
  <si>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</si>
  <si>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</si>
  <si>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</si>
  <si>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</si>
  <si>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</si>
  <si>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</si>
  <si>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</si>
  <si>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</si>
  <si>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</si>
  <si>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</si>
  <si>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</si>
  <si>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</si>
  <si>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</si>
  <si>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</si>
  <si>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</si>
  <si>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</si>
  <si>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</si>
  <si>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</si>
  <si>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</si>
  <si>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</si>
  <si>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</si>
  <si>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</si>
  <si>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</si>
  <si>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</si>
  <si>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</si>
  <si>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</si>
  <si>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</si>
  <si>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</si>
  <si>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</si>
  <si>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</si>
  <si>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</si>
  <si>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</si>
  <si>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</si>
  <si>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</si>
  <si>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</si>
  <si>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</si>
  <si>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</si>
  <si>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</si>
  <si>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</si>
  <si>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</si>
  <si>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</si>
  <si>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</si>
  <si>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</si>
  <si>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</si>
  <si>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</si>
  <si>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</si>
  <si>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</si>
  <si>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</si>
  <si>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</si>
  <si>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</si>
  <si>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</si>
  <si>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</si>
  <si>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</si>
  <si>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</si>
  <si>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</si>
  <si>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</si>
  <si>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</si>
  <si>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</si>
  <si>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</si>
  <si>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</si>
  <si>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</si>
  <si>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</si>
  <si>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</si>
  <si>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</si>
  <si>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</si>
  <si>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</si>
  <si>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</si>
  <si>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</si>
  <si>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</si>
  <si>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</si>
  <si>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</si>
  <si>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</si>
  <si>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</si>
  <si>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</si>
  <si>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</si>
  <si>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</si>
  <si>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</si>
  <si>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</si>
  <si>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t>Kennziffer: G III 3 - vj 2/19 SH</t>
  </si>
  <si>
    <t>2. Quartal 2019</t>
  </si>
  <si>
    <t xml:space="preserve">© Statistisches Amt für Hamburg und Schleswig-Holstein, Hamburg 2019 
Auszugsweise Vervielfältigung und Verbreitung mit Quellenangabe gestattet.        </t>
  </si>
  <si>
    <t>Januar - Juni</t>
  </si>
  <si>
    <r>
      <t>2019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</si>
  <si>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rFont val="Arial"/>
        <family val="2"/>
      </rPr>
      <t>a</t>
    </r>
  </si>
  <si>
    <r>
      <t>2019</t>
    </r>
    <r>
      <rPr>
        <vertAlign val="superscript"/>
        <sz val="9"/>
        <color theme="1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</si>
  <si>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</si>
  <si>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</si>
  <si>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Einfuhr des Landes Schleswig-Holstein 2017 bis 2019 im Monatsvergleich</t>
  </si>
  <si>
    <t>Januar - Juni 2019</t>
  </si>
  <si>
    <t>China, Volksrepublik</t>
  </si>
  <si>
    <t>Verein.Staaten (USA)</t>
  </si>
  <si>
    <t>Korea, Republik</t>
  </si>
  <si>
    <t>Vereinigt.Königreich</t>
  </si>
  <si>
    <t>Frankreich</t>
  </si>
  <si>
    <t>Tschechische Republ.</t>
  </si>
  <si>
    <t xml:space="preserve">2. Einfuhr des Landes Schleswig-Holstein in 2017 bis 2019 </t>
  </si>
  <si>
    <t>Herausgegeben am: 11.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</si>
</sst>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6">
    <xf numFmtId="0" fontId="0" fillId="0" borderId="0"/>
    <xf numFmtId="0" fontId="21" fillId="0" borderId="0"/>
    <xf numFmtId="166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  <xf numFmtId="0" fontId="1" fillId="0" borderId="0"/>
  </cellStyleXfs>
  <cellXfs count="15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3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165" fontId="5" fillId="0" borderId="0" xfId="0" applyNumberFormat="1" applyFont="1"/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17" fillId="2" borderId="0" xfId="0" applyFont="1" applyFill="1" applyAlignment="1">
      <alignment vertical="center"/>
    </xf>
    <xf numFmtId="0" fontId="20" fillId="0" borderId="0" xfId="0" quotePrefix="1" applyFont="1" applyAlignment="1">
      <alignment horizontal="right"/>
    </xf>
    <xf numFmtId="0" fontId="17" fillId="3" borderId="11" xfId="0" quotePrefix="1" applyFont="1" applyFill="1" applyBorder="1" applyAlignment="1">
      <alignment horizontal="centerContinuous" vertical="center" wrapText="1"/>
    </xf>
    <xf numFmtId="167" fontId="16" fillId="0" borderId="0" xfId="0" applyNumberFormat="1" applyFont="1"/>
    <xf numFmtId="168" fontId="16" fillId="0" borderId="0" xfId="0" applyNumberFormat="1" applyFont="1"/>
    <xf numFmtId="167" fontId="24" fillId="0" borderId="19" xfId="0" applyNumberFormat="1" applyFont="1" applyBorder="1"/>
    <xf numFmtId="167" fontId="24" fillId="0" borderId="20" xfId="0" applyNumberFormat="1" applyFont="1" applyBorder="1"/>
    <xf numFmtId="168" fontId="24" fillId="0" borderId="20" xfId="0" applyNumberFormat="1" applyFont="1" applyBorder="1"/>
    <xf numFmtId="0" fontId="16" fillId="3" borderId="21" xfId="0" quotePrefix="1" applyFont="1" applyFill="1" applyBorder="1" applyAlignment="1">
      <alignment horizontal="center" vertical="center"/>
    </xf>
    <xf numFmtId="0" fontId="16" fillId="3" borderId="21" xfId="0" quotePrefix="1" applyFont="1" applyFill="1" applyBorder="1" applyAlignment="1">
      <alignment horizontal="center" vertical="center" wrapText="1"/>
    </xf>
    <xf numFmtId="167" fontId="17" fillId="0" borderId="0" xfId="0" applyNumberFormat="1" applyFont="1"/>
    <xf numFmtId="167" fontId="24" fillId="0" borderId="24" xfId="0" applyNumberFormat="1" applyFont="1" applyBorder="1"/>
    <xf numFmtId="169" fontId="5" fillId="0" borderId="0" xfId="0" applyNumberFormat="1" applyFont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170" fontId="5" fillId="0" borderId="0" xfId="0" applyNumberFormat="1" applyFont="1" applyAlignment="1">
      <alignment horizontal="right" vertical="center"/>
    </xf>
    <xf numFmtId="167" fontId="5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NumberFormat="1" applyFont="1" applyFill="1" applyBorder="1" applyAlignment="1">
      <alignment horizontal="center" vertical="center" wrapText="1"/>
    </xf>
    <xf numFmtId="17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vertical="center" wrapText="1"/>
    </xf>
    <xf numFmtId="0" fontId="16" fillId="3" borderId="13" xfId="0" applyFont="1" applyFill="1" applyBorder="1" applyAlignment="1"/>
    <xf numFmtId="0" fontId="17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 wrapText="1" indent="1"/>
    </xf>
    <xf numFmtId="0" fontId="16" fillId="3" borderId="12" xfId="0" applyFont="1" applyFill="1" applyBorder="1" applyAlignment="1">
      <alignment horizontal="left" vertical="center" indent="1"/>
    </xf>
    <xf numFmtId="0" fontId="16" fillId="3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" borderId="21" xfId="0" quotePrefix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indent="1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/>
    <xf numFmtId="0" fontId="16" fillId="3" borderId="25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Schweden</c:v>
                </c:pt>
                <c:pt idx="4">
                  <c:v>Korea, Republik</c:v>
                </c:pt>
                <c:pt idx="5">
                  <c:v>Belgien</c:v>
                </c:pt>
                <c:pt idx="6">
                  <c:v>Niederlande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Italien</c:v>
                </c:pt>
                <c:pt idx="10">
                  <c:v>Frankreich</c:v>
                </c:pt>
                <c:pt idx="11">
                  <c:v>Schweiz</c:v>
                </c:pt>
                <c:pt idx="12">
                  <c:v>Finnland</c:v>
                </c:pt>
                <c:pt idx="13">
                  <c:v>Tschechische Republ.</c:v>
                </c:pt>
                <c:pt idx="14">
                  <c:v>Österreich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1548.944659</c:v>
                </c:pt>
                <c:pt idx="1">
                  <c:v>1066.4953129999999</c:v>
                </c:pt>
                <c:pt idx="2">
                  <c:v>813.23133099999995</c:v>
                </c:pt>
                <c:pt idx="3">
                  <c:v>791.57389999999998</c:v>
                </c:pt>
                <c:pt idx="4">
                  <c:v>698.84490800000003</c:v>
                </c:pt>
                <c:pt idx="5">
                  <c:v>627.88966800000003</c:v>
                </c:pt>
                <c:pt idx="6">
                  <c:v>625.50302599999998</c:v>
                </c:pt>
                <c:pt idx="7">
                  <c:v>550.79471100000001</c:v>
                </c:pt>
                <c:pt idx="8">
                  <c:v>478.62374199999999</c:v>
                </c:pt>
                <c:pt idx="9">
                  <c:v>427.12073700000002</c:v>
                </c:pt>
                <c:pt idx="10">
                  <c:v>418.37576100000001</c:v>
                </c:pt>
                <c:pt idx="11">
                  <c:v>328.224986</c:v>
                </c:pt>
                <c:pt idx="12">
                  <c:v>278.398076</c:v>
                </c:pt>
                <c:pt idx="13">
                  <c:v>230.304866</c:v>
                </c:pt>
                <c:pt idx="14">
                  <c:v>208.18476999999999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Schweden</c:v>
                </c:pt>
                <c:pt idx="4">
                  <c:v>Korea, Republik</c:v>
                </c:pt>
                <c:pt idx="5">
                  <c:v>Belgien</c:v>
                </c:pt>
                <c:pt idx="6">
                  <c:v>Niederlande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Italien</c:v>
                </c:pt>
                <c:pt idx="10">
                  <c:v>Frankreich</c:v>
                </c:pt>
                <c:pt idx="11">
                  <c:v>Schweiz</c:v>
                </c:pt>
                <c:pt idx="12">
                  <c:v>Finnland</c:v>
                </c:pt>
                <c:pt idx="13">
                  <c:v>Tschechische Republ.</c:v>
                </c:pt>
                <c:pt idx="14">
                  <c:v>Österreich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1352.954479</c:v>
                </c:pt>
                <c:pt idx="1">
                  <c:v>1106.2611609999999</c:v>
                </c:pt>
                <c:pt idx="2">
                  <c:v>689.89449999999999</c:v>
                </c:pt>
                <c:pt idx="3">
                  <c:v>701.64392899999996</c:v>
                </c:pt>
                <c:pt idx="4">
                  <c:v>224.68535299999999</c:v>
                </c:pt>
                <c:pt idx="5">
                  <c:v>365.81518299999999</c:v>
                </c:pt>
                <c:pt idx="6">
                  <c:v>650.570198</c:v>
                </c:pt>
                <c:pt idx="7">
                  <c:v>527.32029899999998</c:v>
                </c:pt>
                <c:pt idx="8">
                  <c:v>438.602395</c:v>
                </c:pt>
                <c:pt idx="9">
                  <c:v>420.64503000000002</c:v>
                </c:pt>
                <c:pt idx="10">
                  <c:v>398.56548099999998</c:v>
                </c:pt>
                <c:pt idx="11">
                  <c:v>264.952765</c:v>
                </c:pt>
                <c:pt idx="12">
                  <c:v>270.49042400000002</c:v>
                </c:pt>
                <c:pt idx="13">
                  <c:v>227.646534</c:v>
                </c:pt>
                <c:pt idx="14">
                  <c:v>184.89918399999999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331840"/>
        <c:axId val="58633600"/>
      </c:barChart>
      <c:catAx>
        <c:axId val="5333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633600"/>
        <c:crosses val="autoZero"/>
        <c:auto val="1"/>
        <c:lblAlgn val="ctr"/>
        <c:lblOffset val="100"/>
        <c:noMultiLvlLbl val="0"/>
      </c:catAx>
      <c:valAx>
        <c:axId val="5863360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333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1924.0874710000001</c:v>
                </c:pt>
                <c:pt idx="1">
                  <c:v>1960.9783210000001</c:v>
                </c:pt>
                <c:pt idx="2">
                  <c:v>1969.9709330000001</c:v>
                </c:pt>
                <c:pt idx="3">
                  <c:v>2001.011221</c:v>
                </c:pt>
                <c:pt idx="4">
                  <c:v>2025.300172</c:v>
                </c:pt>
                <c:pt idx="5">
                  <c:v>1842.5710839999999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1761.673495</c:v>
                </c:pt>
                <c:pt idx="1">
                  <c:v>1586.8445529999999</c:v>
                </c:pt>
                <c:pt idx="2">
                  <c:v>1822.9660799999999</c:v>
                </c:pt>
                <c:pt idx="3">
                  <c:v>1780.4251979999999</c:v>
                </c:pt>
                <c:pt idx="4">
                  <c:v>1796.5935019999999</c:v>
                </c:pt>
                <c:pt idx="5">
                  <c:v>1831.4425960000001</c:v>
                </c:pt>
                <c:pt idx="6">
                  <c:v>1992.014169</c:v>
                </c:pt>
                <c:pt idx="7">
                  <c:v>1923.7128310000001</c:v>
                </c:pt>
                <c:pt idx="8">
                  <c:v>1837.1976440000001</c:v>
                </c:pt>
                <c:pt idx="9">
                  <c:v>2038.5523479999999</c:v>
                </c:pt>
                <c:pt idx="10">
                  <c:v>2010.261473</c:v>
                </c:pt>
                <c:pt idx="11">
                  <c:v>1816.4477360000001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1687.0477860000001</c:v>
                </c:pt>
                <c:pt idx="1">
                  <c:v>1582.678306</c:v>
                </c:pt>
                <c:pt idx="2">
                  <c:v>1858.326055</c:v>
                </c:pt>
                <c:pt idx="3">
                  <c:v>1597.5562849999999</c:v>
                </c:pt>
                <c:pt idx="4">
                  <c:v>1862.559882</c:v>
                </c:pt>
                <c:pt idx="5">
                  <c:v>1747.24254</c:v>
                </c:pt>
                <c:pt idx="6">
                  <c:v>1723.336147</c:v>
                </c:pt>
                <c:pt idx="7">
                  <c:v>1805.4256250000001</c:v>
                </c:pt>
                <c:pt idx="8">
                  <c:v>1687.3330940000001</c:v>
                </c:pt>
                <c:pt idx="9">
                  <c:v>1773.9858469999999</c:v>
                </c:pt>
                <c:pt idx="10">
                  <c:v>1843.798092</c:v>
                </c:pt>
                <c:pt idx="11">
                  <c:v>1609.053541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28192"/>
        <c:axId val="64952960"/>
      </c:lineChart>
      <c:catAx>
        <c:axId val="623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952960"/>
        <c:crosses val="autoZero"/>
        <c:auto val="1"/>
        <c:lblAlgn val="ctr"/>
        <c:lblOffset val="100"/>
        <c:noMultiLvlLbl val="0"/>
      </c:catAx>
      <c:valAx>
        <c:axId val="649529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2328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105</v>
      </c>
    </row>
    <row r="4" spans="1:7" ht="20.25" x14ac:dyDescent="0.3">
      <c r="A4" s="31" t="s">
        <v>106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144</v>
      </c>
    </row>
    <row r="16" spans="1:7" ht="15" x14ac:dyDescent="0.2">
      <c r="G16" s="63" t="s">
        <v>164</v>
      </c>
    </row>
    <row r="17" spans="1:7" x14ac:dyDescent="0.2">
      <c r="G17" s="64"/>
    </row>
    <row r="18" spans="1:7" ht="37.5" customHeight="1" x14ac:dyDescent="0.5">
      <c r="G18" s="32" t="s">
        <v>130</v>
      </c>
    </row>
    <row r="19" spans="1:7" ht="37.5" customHeight="1" x14ac:dyDescent="0.5">
      <c r="G19" s="32" t="s">
        <v>129</v>
      </c>
    </row>
    <row r="20" spans="1:7" ht="37.5" x14ac:dyDescent="0.5">
      <c r="G20" s="87" t="s">
        <v>165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80" t="s">
        <v>182</v>
      </c>
    </row>
    <row r="23" spans="1:7" ht="20.25" customHeight="1" x14ac:dyDescent="0.25">
      <c r="A23" s="105"/>
      <c r="B23" s="105"/>
      <c r="C23" s="105"/>
      <c r="D23" s="105"/>
      <c r="E23" s="105"/>
      <c r="F23" s="105"/>
      <c r="G23" s="105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13" t="s">
        <v>0</v>
      </c>
      <c r="B2" s="113"/>
      <c r="C2" s="113"/>
      <c r="D2" s="113"/>
      <c r="E2" s="113"/>
      <c r="F2" s="113"/>
      <c r="G2" s="113"/>
    </row>
    <row r="3" spans="1:7" s="48" customFormat="1" x14ac:dyDescent="0.2"/>
    <row r="4" spans="1:7" s="48" customFormat="1" ht="15.75" x14ac:dyDescent="0.25">
      <c r="A4" s="114" t="s">
        <v>1</v>
      </c>
      <c r="B4" s="115"/>
      <c r="C4" s="115"/>
      <c r="D4" s="115"/>
      <c r="E4" s="115"/>
      <c r="F4" s="115"/>
      <c r="G4" s="115"/>
    </row>
    <row r="5" spans="1:7" s="48" customFormat="1" x14ac:dyDescent="0.2">
      <c r="A5" s="110"/>
      <c r="B5" s="110"/>
      <c r="C5" s="110"/>
      <c r="D5" s="110"/>
      <c r="E5" s="110"/>
      <c r="F5" s="110"/>
      <c r="G5" s="110"/>
    </row>
    <row r="6" spans="1:7" s="48" customFormat="1" x14ac:dyDescent="0.2">
      <c r="A6" s="74" t="s">
        <v>137</v>
      </c>
      <c r="B6" s="76"/>
      <c r="C6" s="76"/>
      <c r="D6" s="76"/>
      <c r="E6" s="76"/>
      <c r="F6" s="76"/>
      <c r="G6" s="76"/>
    </row>
    <row r="7" spans="1:7" s="48" customFormat="1" ht="5.85" customHeight="1" x14ac:dyDescent="0.2">
      <c r="A7" s="74"/>
      <c r="B7" s="76"/>
      <c r="C7" s="76"/>
      <c r="D7" s="76"/>
      <c r="E7" s="76"/>
      <c r="F7" s="76"/>
      <c r="G7" s="76"/>
    </row>
    <row r="8" spans="1:7" s="48" customFormat="1" x14ac:dyDescent="0.2">
      <c r="A8" s="111" t="s">
        <v>108</v>
      </c>
      <c r="B8" s="107"/>
      <c r="C8" s="107"/>
      <c r="D8" s="107"/>
      <c r="E8" s="107"/>
      <c r="F8" s="107"/>
      <c r="G8" s="107"/>
    </row>
    <row r="9" spans="1:7" s="48" customFormat="1" x14ac:dyDescent="0.2">
      <c r="A9" s="107" t="s">
        <v>4</v>
      </c>
      <c r="B9" s="107"/>
      <c r="C9" s="107"/>
      <c r="D9" s="107"/>
      <c r="E9" s="107"/>
      <c r="F9" s="107"/>
      <c r="G9" s="107"/>
    </row>
    <row r="10" spans="1:7" s="48" customFormat="1" ht="5.85" customHeight="1" x14ac:dyDescent="0.2">
      <c r="A10" s="76"/>
      <c r="B10" s="76"/>
      <c r="C10" s="76"/>
      <c r="D10" s="76"/>
      <c r="E10" s="76"/>
      <c r="F10" s="76"/>
      <c r="G10" s="76"/>
    </row>
    <row r="11" spans="1:7" s="48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48" customFormat="1" x14ac:dyDescent="0.2">
      <c r="A12" s="107" t="s">
        <v>3</v>
      </c>
      <c r="B12" s="107"/>
      <c r="C12" s="107"/>
      <c r="D12" s="107"/>
      <c r="E12" s="107"/>
      <c r="F12" s="107"/>
      <c r="G12" s="107"/>
    </row>
    <row r="13" spans="1:7" s="48" customFormat="1" x14ac:dyDescent="0.2">
      <c r="A13" s="76"/>
      <c r="B13" s="76"/>
      <c r="C13" s="76"/>
      <c r="D13" s="76"/>
      <c r="E13" s="76"/>
      <c r="F13" s="76"/>
      <c r="G13" s="76"/>
    </row>
    <row r="14" spans="1:7" s="48" customFormat="1" x14ac:dyDescent="0.2">
      <c r="A14" s="76"/>
      <c r="B14" s="76"/>
      <c r="C14" s="76"/>
      <c r="D14" s="76"/>
      <c r="E14" s="76"/>
      <c r="F14" s="76"/>
      <c r="G14" s="76"/>
    </row>
    <row r="15" spans="1:7" s="48" customFormat="1" ht="12.75" customHeight="1" x14ac:dyDescent="0.2">
      <c r="A15" s="111" t="s">
        <v>110</v>
      </c>
      <c r="B15" s="107"/>
      <c r="C15" s="107"/>
      <c r="D15" s="75"/>
      <c r="E15" s="75"/>
      <c r="F15" s="75"/>
      <c r="G15" s="75"/>
    </row>
    <row r="16" spans="1:7" s="48" customFormat="1" ht="5.85" customHeight="1" x14ac:dyDescent="0.2">
      <c r="A16" s="75"/>
      <c r="B16" s="77"/>
      <c r="C16" s="77"/>
      <c r="D16" s="75"/>
      <c r="E16" s="75"/>
      <c r="F16" s="75"/>
      <c r="G16" s="75"/>
    </row>
    <row r="17" spans="1:7" s="48" customFormat="1" ht="12.75" customHeight="1" x14ac:dyDescent="0.2">
      <c r="A17" s="106" t="s">
        <v>150</v>
      </c>
      <c r="B17" s="107"/>
      <c r="C17" s="107"/>
      <c r="D17" s="77"/>
      <c r="E17" s="77"/>
      <c r="F17" s="77"/>
      <c r="G17" s="77"/>
    </row>
    <row r="18" spans="1:7" s="48" customFormat="1" ht="12.75" customHeight="1" x14ac:dyDescent="0.2">
      <c r="A18" s="77" t="s">
        <v>122</v>
      </c>
      <c r="B18" s="108" t="s">
        <v>156</v>
      </c>
      <c r="C18" s="107"/>
      <c r="D18" s="77"/>
      <c r="E18" s="77"/>
      <c r="F18" s="77"/>
      <c r="G18" s="77"/>
    </row>
    <row r="19" spans="1:7" s="48" customFormat="1" ht="12.75" customHeight="1" x14ac:dyDescent="0.2">
      <c r="A19" s="77" t="s">
        <v>123</v>
      </c>
      <c r="B19" s="109" t="s">
        <v>151</v>
      </c>
      <c r="C19" s="109"/>
      <c r="D19" s="109"/>
      <c r="E19" s="77"/>
      <c r="F19" s="77"/>
      <c r="G19" s="77"/>
    </row>
    <row r="20" spans="1:7" s="48" customFormat="1" x14ac:dyDescent="0.2">
      <c r="A20" s="77"/>
      <c r="B20" s="77"/>
      <c r="C20" s="77"/>
      <c r="D20" s="77"/>
      <c r="E20" s="77"/>
      <c r="F20" s="77"/>
      <c r="G20" s="77"/>
    </row>
    <row r="21" spans="1:7" s="48" customFormat="1" ht="12.75" customHeight="1" x14ac:dyDescent="0.2">
      <c r="A21" s="111" t="s">
        <v>138</v>
      </c>
      <c r="B21" s="107"/>
      <c r="C21" s="75"/>
      <c r="D21" s="75"/>
      <c r="E21" s="75"/>
      <c r="F21" s="75"/>
      <c r="G21" s="75"/>
    </row>
    <row r="22" spans="1:7" s="48" customFormat="1" ht="5.85" customHeight="1" x14ac:dyDescent="0.2">
      <c r="A22" s="75"/>
      <c r="B22" s="77"/>
      <c r="C22" s="75"/>
      <c r="D22" s="75"/>
      <c r="E22" s="75"/>
      <c r="F22" s="75"/>
      <c r="G22" s="75"/>
    </row>
    <row r="23" spans="1:7" s="48" customFormat="1" ht="12.75" customHeight="1" x14ac:dyDescent="0.2">
      <c r="A23" s="77" t="s">
        <v>124</v>
      </c>
      <c r="B23" s="107" t="s">
        <v>125</v>
      </c>
      <c r="C23" s="107"/>
      <c r="D23" s="77"/>
      <c r="E23" s="77"/>
      <c r="F23" s="77"/>
      <c r="G23" s="77"/>
    </row>
    <row r="24" spans="1:7" s="48" customFormat="1" ht="12.75" customHeight="1" x14ac:dyDescent="0.2">
      <c r="A24" s="77" t="s">
        <v>126</v>
      </c>
      <c r="B24" s="107" t="s">
        <v>127</v>
      </c>
      <c r="C24" s="107"/>
      <c r="D24" s="77"/>
      <c r="E24" s="77"/>
      <c r="F24" s="77"/>
      <c r="G24" s="77"/>
    </row>
    <row r="25" spans="1:7" s="48" customFormat="1" ht="12.75" customHeight="1" x14ac:dyDescent="0.2">
      <c r="A25" s="77"/>
      <c r="B25" s="107"/>
      <c r="C25" s="107"/>
      <c r="D25" s="77"/>
      <c r="E25" s="77"/>
      <c r="F25" s="77"/>
      <c r="G25" s="77"/>
    </row>
    <row r="26" spans="1:7" s="48" customFormat="1" x14ac:dyDescent="0.2">
      <c r="A26" s="76"/>
      <c r="B26" s="76"/>
      <c r="C26" s="76"/>
      <c r="D26" s="76"/>
      <c r="E26" s="76"/>
      <c r="F26" s="76"/>
      <c r="G26" s="76"/>
    </row>
    <row r="27" spans="1:7" s="48" customFormat="1" x14ac:dyDescent="0.2">
      <c r="A27" s="76" t="s">
        <v>139</v>
      </c>
      <c r="B27" s="78" t="s">
        <v>140</v>
      </c>
      <c r="C27" s="76"/>
      <c r="D27" s="76"/>
      <c r="E27" s="76"/>
      <c r="F27" s="76"/>
      <c r="G27" s="76"/>
    </row>
    <row r="28" spans="1:7" s="48" customFormat="1" x14ac:dyDescent="0.2">
      <c r="A28" s="76"/>
      <c r="B28" s="76"/>
      <c r="C28" s="76"/>
      <c r="D28" s="76"/>
      <c r="E28" s="76"/>
      <c r="F28" s="76"/>
      <c r="G28" s="76"/>
    </row>
    <row r="29" spans="1:7" s="48" customFormat="1" ht="27.75" customHeight="1" x14ac:dyDescent="0.2">
      <c r="A29" s="112" t="s">
        <v>166</v>
      </c>
      <c r="B29" s="107"/>
      <c r="C29" s="107"/>
      <c r="D29" s="107"/>
      <c r="E29" s="107"/>
      <c r="F29" s="107"/>
      <c r="G29" s="107"/>
    </row>
    <row r="30" spans="1:7" s="48" customFormat="1" ht="41.85" customHeight="1" x14ac:dyDescent="0.2">
      <c r="A30" s="107" t="s">
        <v>147</v>
      </c>
      <c r="B30" s="107"/>
      <c r="C30" s="107"/>
      <c r="D30" s="107"/>
      <c r="E30" s="107"/>
      <c r="F30" s="107"/>
      <c r="G30" s="107"/>
    </row>
    <row r="31" spans="1:7" s="48" customFormat="1" x14ac:dyDescent="0.2">
      <c r="A31" s="76"/>
      <c r="B31" s="76"/>
      <c r="C31" s="76"/>
      <c r="D31" s="76"/>
      <c r="E31" s="76"/>
      <c r="F31" s="76"/>
      <c r="G31" s="76"/>
    </row>
    <row r="32" spans="1:7" s="48" customFormat="1" x14ac:dyDescent="0.2">
      <c r="A32" s="76"/>
      <c r="B32" s="76"/>
      <c r="C32" s="76"/>
      <c r="D32" s="76"/>
      <c r="E32" s="76"/>
      <c r="F32" s="76"/>
      <c r="G32" s="76"/>
    </row>
    <row r="33" spans="1:7" s="48" customFormat="1" x14ac:dyDescent="0.2">
      <c r="A33" s="76"/>
      <c r="B33" s="76"/>
      <c r="C33" s="76"/>
      <c r="D33" s="76"/>
      <c r="E33" s="76"/>
      <c r="F33" s="76"/>
      <c r="G33" s="76"/>
    </row>
    <row r="34" spans="1:7" s="48" customFormat="1" x14ac:dyDescent="0.2">
      <c r="A34" s="76"/>
      <c r="B34" s="76"/>
      <c r="C34" s="76"/>
      <c r="D34" s="76"/>
      <c r="E34" s="76"/>
      <c r="F34" s="76"/>
      <c r="G34" s="76"/>
    </row>
    <row r="35" spans="1:7" s="48" customFormat="1" x14ac:dyDescent="0.2">
      <c r="A35" s="76"/>
      <c r="B35" s="76"/>
      <c r="C35" s="76"/>
      <c r="D35" s="76"/>
      <c r="E35" s="76"/>
      <c r="F35" s="76"/>
      <c r="G35" s="76"/>
    </row>
    <row r="36" spans="1:7" s="48" customFormat="1" x14ac:dyDescent="0.2">
      <c r="A36" s="76"/>
      <c r="B36" s="76"/>
      <c r="C36" s="76"/>
      <c r="D36" s="76"/>
      <c r="E36" s="76"/>
      <c r="F36" s="76"/>
      <c r="G36" s="76"/>
    </row>
    <row r="37" spans="1:7" s="48" customFormat="1" x14ac:dyDescent="0.2">
      <c r="A37" s="76"/>
      <c r="B37" s="76"/>
      <c r="C37" s="76"/>
      <c r="D37" s="76"/>
      <c r="E37" s="76"/>
      <c r="F37" s="76"/>
      <c r="G37" s="76"/>
    </row>
    <row r="38" spans="1:7" s="48" customFormat="1" x14ac:dyDescent="0.2">
      <c r="A38" s="76"/>
      <c r="B38" s="76"/>
      <c r="C38" s="76"/>
      <c r="D38" s="76"/>
      <c r="E38" s="76"/>
      <c r="F38" s="76"/>
      <c r="G38" s="76"/>
    </row>
    <row r="39" spans="1:7" s="48" customFormat="1" x14ac:dyDescent="0.2">
      <c r="A39" s="76"/>
      <c r="B39" s="76"/>
      <c r="C39" s="76"/>
      <c r="D39" s="76"/>
      <c r="E39" s="76"/>
      <c r="F39" s="76"/>
      <c r="G39" s="76"/>
    </row>
    <row r="40" spans="1:7" s="48" customFormat="1" x14ac:dyDescent="0.2">
      <c r="A40" s="76"/>
      <c r="B40" s="76"/>
      <c r="C40" s="76"/>
      <c r="D40" s="76"/>
      <c r="E40" s="76"/>
      <c r="F40" s="76"/>
      <c r="G40" s="76"/>
    </row>
    <row r="41" spans="1:7" s="48" customFormat="1" x14ac:dyDescent="0.2">
      <c r="A41" s="110" t="s">
        <v>141</v>
      </c>
      <c r="B41" s="110"/>
      <c r="C41" s="76"/>
      <c r="D41" s="76"/>
      <c r="E41" s="76"/>
      <c r="F41" s="76"/>
      <c r="G41" s="76"/>
    </row>
    <row r="42" spans="1:7" s="48" customFormat="1" x14ac:dyDescent="0.2">
      <c r="A42" s="76"/>
      <c r="B42" s="76"/>
      <c r="C42" s="76"/>
      <c r="D42" s="76"/>
      <c r="E42" s="76"/>
      <c r="F42" s="76"/>
      <c r="G42" s="76"/>
    </row>
    <row r="43" spans="1:7" s="48" customFormat="1" x14ac:dyDescent="0.2">
      <c r="A43" s="7">
        <v>0</v>
      </c>
      <c r="B43" s="8" t="s">
        <v>5</v>
      </c>
      <c r="C43" s="76"/>
      <c r="D43" s="76"/>
      <c r="E43" s="76"/>
      <c r="F43" s="76"/>
      <c r="G43" s="76"/>
    </row>
    <row r="44" spans="1:7" s="48" customFormat="1" x14ac:dyDescent="0.2">
      <c r="A44" s="8" t="s">
        <v>19</v>
      </c>
      <c r="B44" s="8" t="s">
        <v>6</v>
      </c>
      <c r="C44" s="76"/>
      <c r="D44" s="76"/>
      <c r="E44" s="76"/>
      <c r="F44" s="76"/>
      <c r="G44" s="76"/>
    </row>
    <row r="45" spans="1:7" s="48" customFormat="1" x14ac:dyDescent="0.2">
      <c r="A45" s="8" t="s">
        <v>20</v>
      </c>
      <c r="B45" s="8" t="s">
        <v>7</v>
      </c>
      <c r="C45" s="76"/>
      <c r="D45" s="76"/>
      <c r="E45" s="76"/>
      <c r="F45" s="76"/>
      <c r="G45" s="76"/>
    </row>
    <row r="46" spans="1:7" s="48" customFormat="1" x14ac:dyDescent="0.2">
      <c r="A46" s="8" t="s">
        <v>21</v>
      </c>
      <c r="B46" s="8" t="s">
        <v>8</v>
      </c>
      <c r="C46" s="76"/>
      <c r="D46" s="76"/>
      <c r="E46" s="76"/>
      <c r="F46" s="76"/>
      <c r="G46" s="76"/>
    </row>
    <row r="47" spans="1:7" s="48" customFormat="1" x14ac:dyDescent="0.2">
      <c r="A47" s="8" t="s">
        <v>15</v>
      </c>
      <c r="B47" s="8" t="s">
        <v>9</v>
      </c>
      <c r="C47" s="76"/>
      <c r="D47" s="76"/>
      <c r="E47" s="76"/>
      <c r="F47" s="76"/>
      <c r="G47" s="76"/>
    </row>
    <row r="48" spans="1:7" s="48" customFormat="1" x14ac:dyDescent="0.2">
      <c r="A48" s="8" t="s">
        <v>16</v>
      </c>
      <c r="B48" s="8" t="s">
        <v>10</v>
      </c>
      <c r="C48" s="76"/>
      <c r="D48" s="76"/>
      <c r="E48" s="76"/>
      <c r="F48" s="76"/>
      <c r="G48" s="76"/>
    </row>
    <row r="49" spans="1:7" s="48" customFormat="1" x14ac:dyDescent="0.2">
      <c r="A49" s="8" t="s">
        <v>17</v>
      </c>
      <c r="B49" s="8" t="s">
        <v>11</v>
      </c>
      <c r="C49" s="76"/>
      <c r="D49" s="76"/>
      <c r="E49" s="76"/>
      <c r="F49" s="76"/>
      <c r="G49" s="76"/>
    </row>
    <row r="50" spans="1:7" s="48" customFormat="1" x14ac:dyDescent="0.2">
      <c r="A50" s="8" t="s">
        <v>18</v>
      </c>
      <c r="B50" s="8" t="s">
        <v>12</v>
      </c>
      <c r="C50" s="76"/>
      <c r="D50" s="76"/>
      <c r="E50" s="76"/>
      <c r="F50" s="76"/>
      <c r="G50" s="76"/>
    </row>
    <row r="51" spans="1:7" s="48" customFormat="1" x14ac:dyDescent="0.2">
      <c r="A51" s="8" t="s">
        <v>142</v>
      </c>
      <c r="B51" s="8" t="s">
        <v>13</v>
      </c>
      <c r="C51" s="76"/>
      <c r="D51" s="76"/>
      <c r="E51" s="76"/>
      <c r="F51" s="76"/>
      <c r="G51" s="76"/>
    </row>
    <row r="52" spans="1:7" s="48" customFormat="1" x14ac:dyDescent="0.2">
      <c r="A52" s="8" t="s">
        <v>128</v>
      </c>
      <c r="B52" s="8" t="s">
        <v>14</v>
      </c>
      <c r="C52" s="76"/>
      <c r="D52" s="76"/>
      <c r="E52" s="76"/>
      <c r="F52" s="76"/>
      <c r="G52" s="76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2/19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8" t="s">
        <v>157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8" t="s">
        <v>121</v>
      </c>
      <c r="B4" s="88" t="s">
        <v>95</v>
      </c>
      <c r="C4" s="88" t="s">
        <v>96</v>
      </c>
      <c r="D4" s="88" t="s">
        <v>97</v>
      </c>
      <c r="E4" s="123" t="s">
        <v>167</v>
      </c>
      <c r="F4" s="124"/>
      <c r="G4" s="125"/>
    </row>
    <row r="5" spans="1:7" s="9" customFormat="1" ht="18" customHeight="1" x14ac:dyDescent="0.2">
      <c r="A5" s="129"/>
      <c r="B5" s="119" t="s">
        <v>168</v>
      </c>
      <c r="C5" s="120"/>
      <c r="D5" s="120"/>
      <c r="E5" s="34" t="s">
        <v>168</v>
      </c>
      <c r="F5" s="34" t="s">
        <v>169</v>
      </c>
      <c r="G5" s="126" t="s">
        <v>155</v>
      </c>
    </row>
    <row r="6" spans="1:7" s="9" customFormat="1" ht="17.25" customHeight="1" x14ac:dyDescent="0.2">
      <c r="A6" s="130"/>
      <c r="B6" s="121" t="s">
        <v>107</v>
      </c>
      <c r="C6" s="122"/>
      <c r="D6" s="122"/>
      <c r="E6" s="122"/>
      <c r="F6" s="122"/>
      <c r="G6" s="127"/>
    </row>
    <row r="7" spans="1:7" s="9" customFormat="1" ht="12" customHeight="1" x14ac:dyDescent="0.2">
      <c r="A7" s="73"/>
    </row>
    <row r="8" spans="1:7" s="9" customFormat="1" ht="12" customHeight="1" x14ac:dyDescent="0.2">
      <c r="A8" s="35" t="s">
        <v>22</v>
      </c>
      <c r="B8" s="89">
        <v>309.25038000000001</v>
      </c>
      <c r="C8" s="89">
        <v>306.088326</v>
      </c>
      <c r="D8" s="89">
        <v>247.48496</v>
      </c>
      <c r="E8" s="89">
        <v>1636.839788</v>
      </c>
      <c r="F8" s="89">
        <v>1552.0679709999999</v>
      </c>
      <c r="G8" s="90">
        <f>IF(AND(F8&gt;0,E8&gt;0),(E8/F8%)-100,"x  ")</f>
        <v>5.4618624044784241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9">
        <v>13.451995999999999</v>
      </c>
      <c r="C10" s="89">
        <v>13.020455999999999</v>
      </c>
      <c r="D10" s="89">
        <v>14.223881</v>
      </c>
      <c r="E10" s="89">
        <v>67.083172000000005</v>
      </c>
      <c r="F10" s="89">
        <v>50.791378999999999</v>
      </c>
      <c r="G10" s="90">
        <f>IF(AND(F10&gt;0,E10&gt;0),(E10/F10%)-100,"x  ")</f>
        <v>32.075902093542283</v>
      </c>
    </row>
    <row r="11" spans="1:7" s="9" customFormat="1" ht="12" x14ac:dyDescent="0.2">
      <c r="A11" s="37" t="s">
        <v>25</v>
      </c>
      <c r="B11" s="89">
        <v>87.066051999999999</v>
      </c>
      <c r="C11" s="89">
        <v>85.923061000000004</v>
      </c>
      <c r="D11" s="89">
        <v>73.604574</v>
      </c>
      <c r="E11" s="89">
        <v>474.75700899999998</v>
      </c>
      <c r="F11" s="89">
        <v>531.47535700000003</v>
      </c>
      <c r="G11" s="90">
        <f>IF(AND(F11&gt;0,E11&gt;0),(E11/F11%)-100,"x  ")</f>
        <v>-10.671867896219325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143</v>
      </c>
      <c r="B13" s="89">
        <v>3.9187959999999999</v>
      </c>
      <c r="C13" s="89">
        <v>4.6559369999999998</v>
      </c>
      <c r="D13" s="89">
        <v>5.3615199999999996</v>
      </c>
      <c r="E13" s="89">
        <v>28.801421999999999</v>
      </c>
      <c r="F13" s="89">
        <v>20.599995</v>
      </c>
      <c r="G13" s="90">
        <f>IF(AND(F13&gt;0,E13&gt;0),(E13/F13%)-100,"x  ")</f>
        <v>39.812762090476241</v>
      </c>
    </row>
    <row r="14" spans="1:7" s="9" customFormat="1" ht="12" x14ac:dyDescent="0.2">
      <c r="A14" s="38" t="s">
        <v>111</v>
      </c>
      <c r="B14" s="89">
        <v>41.883617000000001</v>
      </c>
      <c r="C14" s="89">
        <v>39.629508999999999</v>
      </c>
      <c r="D14" s="89">
        <v>38.282085000000002</v>
      </c>
      <c r="E14" s="89">
        <v>227.27341200000001</v>
      </c>
      <c r="F14" s="89">
        <v>245.01907499999999</v>
      </c>
      <c r="G14" s="90">
        <f>IF(AND(F14&gt;0,E14&gt;0),(E14/F14%)-100,"x  ")</f>
        <v>-7.2425638697721695</v>
      </c>
    </row>
    <row r="15" spans="1:7" s="9" customFormat="1" ht="12" x14ac:dyDescent="0.2">
      <c r="A15" s="38" t="s">
        <v>136</v>
      </c>
      <c r="B15" s="89">
        <v>32.300583000000003</v>
      </c>
      <c r="C15" s="89">
        <v>32.366227000000002</v>
      </c>
      <c r="D15" s="89">
        <v>21.61675</v>
      </c>
      <c r="E15" s="89">
        <v>171.59000499999999</v>
      </c>
      <c r="F15" s="89">
        <v>193.28860599999999</v>
      </c>
      <c r="G15" s="90">
        <f>IF(AND(F15&gt;0,E15&gt;0),(E15/F15%)-100,"x  ")</f>
        <v>-11.226011428733671</v>
      </c>
    </row>
    <row r="16" spans="1:7" s="9" customFormat="1" ht="12" x14ac:dyDescent="0.2">
      <c r="A16" s="37" t="s">
        <v>26</v>
      </c>
      <c r="B16" s="89">
        <v>155.916068</v>
      </c>
      <c r="C16" s="89">
        <v>141.95702</v>
      </c>
      <c r="D16" s="89">
        <v>120.001346</v>
      </c>
      <c r="E16" s="89">
        <v>810.07947100000001</v>
      </c>
      <c r="F16" s="89">
        <v>687.30271300000004</v>
      </c>
      <c r="G16" s="90">
        <f>IF(AND(F16&gt;0,E16&gt;0),(E16/F16%)-100,"x  ")</f>
        <v>17.863563707480949</v>
      </c>
    </row>
    <row r="17" spans="1:7" s="9" customFormat="1" ht="12" x14ac:dyDescent="0.2">
      <c r="A17" s="40" t="s">
        <v>27</v>
      </c>
      <c r="B17" s="89">
        <v>52.816263999999997</v>
      </c>
      <c r="C17" s="89">
        <v>65.187788999999995</v>
      </c>
      <c r="D17" s="89">
        <v>39.655158999999998</v>
      </c>
      <c r="E17" s="89">
        <v>284.92013600000001</v>
      </c>
      <c r="F17" s="89">
        <v>282.49852199999998</v>
      </c>
      <c r="G17" s="90">
        <f>IF(AND(F17&gt;0,E17&gt;0),(E17/F17%)-100,"x  ")</f>
        <v>0.85721298039216265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9">
        <v>1472.4505690000001</v>
      </c>
      <c r="C19" s="89">
        <v>1499.9865239999999</v>
      </c>
      <c r="D19" s="89">
        <v>1377.5083059999999</v>
      </c>
      <c r="E19" s="89">
        <v>8777.021272</v>
      </c>
      <c r="F19" s="89">
        <v>7877.4609289999999</v>
      </c>
      <c r="G19" s="90">
        <f>IF(AND(F19&gt;0,E19&gt;0),(E19/F19%)-100,"x  ")</f>
        <v>11.419419926138488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9">
        <v>32.962158000000002</v>
      </c>
      <c r="C21" s="89">
        <v>87.867906000000005</v>
      </c>
      <c r="D21" s="89">
        <v>44.390267999999999</v>
      </c>
      <c r="E21" s="89">
        <v>468.39381700000001</v>
      </c>
      <c r="F21" s="89">
        <v>562.15453500000001</v>
      </c>
      <c r="G21" s="90">
        <f>IF(AND(F21&gt;0,E21&gt;0),(E21/F21%)-100,"x  ")</f>
        <v>-16.678815550247222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131</v>
      </c>
      <c r="B23" s="89">
        <v>19.500495999999998</v>
      </c>
      <c r="C23" s="89">
        <v>73.609438999999995</v>
      </c>
      <c r="D23" s="89">
        <v>26.763632999999999</v>
      </c>
      <c r="E23" s="89">
        <v>359.220394</v>
      </c>
      <c r="F23" s="89">
        <v>421.67846800000001</v>
      </c>
      <c r="G23" s="90">
        <f>IF(AND(F23&gt;0,E23&gt;0),(E23/F23%)-100,"x  ")</f>
        <v>-14.811776920039463</v>
      </c>
    </row>
    <row r="24" spans="1:7" s="9" customFormat="1" ht="12" x14ac:dyDescent="0.2">
      <c r="A24" s="40" t="s">
        <v>30</v>
      </c>
      <c r="B24" s="89">
        <v>98.228774000000001</v>
      </c>
      <c r="C24" s="89">
        <v>113.99234199999999</v>
      </c>
      <c r="D24" s="89">
        <v>105.42544599999999</v>
      </c>
      <c r="E24" s="89">
        <v>611.21777899999995</v>
      </c>
      <c r="F24" s="89">
        <v>620.56847900000002</v>
      </c>
      <c r="G24" s="90">
        <f>IF(AND(F24&gt;0,E24&gt;0),(E24/F24%)-100,"x  ")</f>
        <v>-1.5067958358226718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9">
        <v>14.929959999999999</v>
      </c>
      <c r="C26" s="89">
        <v>30.849278999999999</v>
      </c>
      <c r="D26" s="89">
        <v>19.787655000000001</v>
      </c>
      <c r="E26" s="89">
        <v>109.40665199999999</v>
      </c>
      <c r="F26" s="89">
        <v>111.695868</v>
      </c>
      <c r="G26" s="90">
        <f>IF(AND(F26&gt;0,E26&gt;0),(E26/F26%)-100,"x  ")</f>
        <v>-2.0495082235271269</v>
      </c>
    </row>
    <row r="27" spans="1:7" s="9" customFormat="1" ht="12" x14ac:dyDescent="0.2">
      <c r="A27" s="39" t="s">
        <v>112</v>
      </c>
      <c r="B27" s="89">
        <v>6.2487300000000001</v>
      </c>
      <c r="C27" s="89">
        <v>6.6752269999999996</v>
      </c>
      <c r="D27" s="89">
        <v>8.6656479999999991</v>
      </c>
      <c r="E27" s="89">
        <v>56.353696999999997</v>
      </c>
      <c r="F27" s="89">
        <v>53.317219000000001</v>
      </c>
      <c r="G27" s="90">
        <f>IF(AND(F27&gt;0,E27&gt;0),(E27/F27%)-100,"x  ")</f>
        <v>5.6951169940052466</v>
      </c>
    </row>
    <row r="28" spans="1:7" s="9" customFormat="1" ht="12" x14ac:dyDescent="0.2">
      <c r="A28" s="42" t="s">
        <v>33</v>
      </c>
      <c r="B28" s="89">
        <v>1341.2596370000001</v>
      </c>
      <c r="C28" s="89">
        <v>1298.126276</v>
      </c>
      <c r="D28" s="89">
        <v>1227.6925920000001</v>
      </c>
      <c r="E28" s="89">
        <v>7697.4096760000002</v>
      </c>
      <c r="F28" s="89">
        <v>6694.7379149999997</v>
      </c>
      <c r="G28" s="90">
        <f>IF(AND(F28&gt;0,E28&gt;0),(E28/F28%)-100,"x  ")</f>
        <v>14.977012897748367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9">
        <v>184.85115300000001</v>
      </c>
      <c r="C30" s="89">
        <v>183.097126</v>
      </c>
      <c r="D30" s="89">
        <v>180.50407999999999</v>
      </c>
      <c r="E30" s="89">
        <v>1135.054879</v>
      </c>
      <c r="F30" s="89">
        <v>1153.4001820000001</v>
      </c>
      <c r="G30" s="90">
        <f>IF(AND(F30&gt;0,E30&gt;0),(E30/F30%)-100,"x  ")</f>
        <v>-1.5905410183124076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113</v>
      </c>
      <c r="B32" s="89">
        <v>56.756646000000003</v>
      </c>
      <c r="C32" s="89">
        <v>51.517375000000001</v>
      </c>
      <c r="D32" s="89">
        <v>63.317669000000002</v>
      </c>
      <c r="E32" s="89">
        <v>343.788096</v>
      </c>
      <c r="F32" s="89">
        <v>334.88018699999998</v>
      </c>
      <c r="G32" s="90">
        <f>IF(AND(F32&gt;0,E32&gt;0),(E32/F32%)-100,"x  ")</f>
        <v>2.660028674673427</v>
      </c>
    </row>
    <row r="33" spans="1:7" s="9" customFormat="1" ht="12" x14ac:dyDescent="0.2">
      <c r="A33" s="45" t="s">
        <v>35</v>
      </c>
      <c r="B33" s="89">
        <v>30.125986000000001</v>
      </c>
      <c r="C33" s="89">
        <v>31.729548999999999</v>
      </c>
      <c r="D33" s="89">
        <v>25.870069000000001</v>
      </c>
      <c r="E33" s="89">
        <v>176.71786599999999</v>
      </c>
      <c r="F33" s="89">
        <v>178.14832999999999</v>
      </c>
      <c r="G33" s="90">
        <f>IF(AND(F33&gt;0,E33&gt;0),(E33/F33%)-100,"x  ")</f>
        <v>-0.80296234042721437</v>
      </c>
    </row>
    <row r="34" spans="1:7" s="9" customFormat="1" ht="12" x14ac:dyDescent="0.2">
      <c r="A34" s="43" t="s">
        <v>36</v>
      </c>
      <c r="B34" s="89">
        <v>1156.408484</v>
      </c>
      <c r="C34" s="89">
        <v>1115.0291500000001</v>
      </c>
      <c r="D34" s="89">
        <v>1047.1885119999999</v>
      </c>
      <c r="E34" s="89">
        <v>6562.354797</v>
      </c>
      <c r="F34" s="89">
        <v>5541.3377330000003</v>
      </c>
      <c r="G34" s="90">
        <f>IF(AND(F34&gt;0,E34&gt;0),(E34/F34%)-100,"x  ")</f>
        <v>18.425461742199857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114</v>
      </c>
      <c r="B36" s="89">
        <v>30.847649000000001</v>
      </c>
      <c r="C36" s="89">
        <v>38.210095000000003</v>
      </c>
      <c r="D36" s="89">
        <v>36.472248</v>
      </c>
      <c r="E36" s="89">
        <v>219.57216399999999</v>
      </c>
      <c r="F36" s="89">
        <v>227.87546699999999</v>
      </c>
      <c r="G36" s="90">
        <f t="shared" ref="G36:G47" si="0">IF(AND(F36&gt;0,E36&gt;0),(E36/F36%)-100,"x  ")</f>
        <v>-3.6437897897977649</v>
      </c>
    </row>
    <row r="37" spans="1:7" s="9" customFormat="1" ht="12" x14ac:dyDescent="0.2">
      <c r="A37" s="45" t="s">
        <v>37</v>
      </c>
      <c r="B37" s="89">
        <v>13.894529</v>
      </c>
      <c r="C37" s="89">
        <v>13.284634</v>
      </c>
      <c r="D37" s="89">
        <v>16.918545999999999</v>
      </c>
      <c r="E37" s="89">
        <v>86.788218999999998</v>
      </c>
      <c r="F37" s="89">
        <v>82.149154999999993</v>
      </c>
      <c r="G37" s="90">
        <f t="shared" si="0"/>
        <v>5.6471232114316905</v>
      </c>
    </row>
    <row r="38" spans="1:7" s="9" customFormat="1" ht="12" x14ac:dyDescent="0.2">
      <c r="A38" s="45" t="s">
        <v>38</v>
      </c>
      <c r="B38" s="89">
        <v>47.041597000000003</v>
      </c>
      <c r="C38" s="89">
        <v>53.710163000000001</v>
      </c>
      <c r="D38" s="89">
        <v>45.334538000000002</v>
      </c>
      <c r="E38" s="89">
        <v>298.80175100000002</v>
      </c>
      <c r="F38" s="89">
        <v>272.26056699999998</v>
      </c>
      <c r="G38" s="90">
        <f t="shared" si="0"/>
        <v>9.748449543190759</v>
      </c>
    </row>
    <row r="39" spans="1:7" s="9" customFormat="1" ht="12" x14ac:dyDescent="0.2">
      <c r="A39" s="45" t="s">
        <v>39</v>
      </c>
      <c r="B39" s="89">
        <v>54.148099999999999</v>
      </c>
      <c r="C39" s="89">
        <v>55.48075</v>
      </c>
      <c r="D39" s="89">
        <v>52.665996999999997</v>
      </c>
      <c r="E39" s="89">
        <v>309.26716900000002</v>
      </c>
      <c r="F39" s="89">
        <v>289.49093499999998</v>
      </c>
      <c r="G39" s="90">
        <f t="shared" si="0"/>
        <v>6.8313828203290825</v>
      </c>
    </row>
    <row r="40" spans="1:7" s="9" customFormat="1" ht="12" x14ac:dyDescent="0.2">
      <c r="A40" s="45" t="s">
        <v>40</v>
      </c>
      <c r="B40" s="89">
        <v>324.82343800000001</v>
      </c>
      <c r="C40" s="89">
        <v>210.988766</v>
      </c>
      <c r="D40" s="89">
        <v>223.84118599999999</v>
      </c>
      <c r="E40" s="89">
        <v>1439.286836</v>
      </c>
      <c r="F40" s="89">
        <v>972.79822799999999</v>
      </c>
      <c r="G40" s="90">
        <f t="shared" si="0"/>
        <v>47.953274849098534</v>
      </c>
    </row>
    <row r="41" spans="1:7" s="9" customFormat="1" ht="12" x14ac:dyDescent="0.2">
      <c r="A41" s="45" t="s">
        <v>116</v>
      </c>
      <c r="B41" s="89">
        <v>154.118807</v>
      </c>
      <c r="C41" s="89">
        <v>159.10141899999999</v>
      </c>
      <c r="D41" s="89">
        <v>160.92302000000001</v>
      </c>
      <c r="E41" s="89">
        <v>928.037014</v>
      </c>
      <c r="F41" s="89">
        <v>891.52293199999997</v>
      </c>
      <c r="G41" s="90">
        <f t="shared" si="0"/>
        <v>4.0956974508873287</v>
      </c>
    </row>
    <row r="42" spans="1:7" s="9" customFormat="1" ht="12" x14ac:dyDescent="0.2">
      <c r="A42" s="45" t="s">
        <v>117</v>
      </c>
      <c r="B42" s="89">
        <v>10.711982000000001</v>
      </c>
      <c r="C42" s="89">
        <v>11.867502999999999</v>
      </c>
      <c r="D42" s="89">
        <v>12.425224</v>
      </c>
      <c r="E42" s="89">
        <v>73.281491000000003</v>
      </c>
      <c r="F42" s="89">
        <v>79.071132000000006</v>
      </c>
      <c r="G42" s="90">
        <f t="shared" si="0"/>
        <v>-7.3220666677694766</v>
      </c>
    </row>
    <row r="43" spans="1:7" s="9" customFormat="1" ht="12" x14ac:dyDescent="0.2">
      <c r="A43" s="45" t="s">
        <v>118</v>
      </c>
      <c r="B43" s="89">
        <v>60.743673000000001</v>
      </c>
      <c r="C43" s="89">
        <v>65.344973999999993</v>
      </c>
      <c r="D43" s="89">
        <v>61.489975999999999</v>
      </c>
      <c r="E43" s="89">
        <v>382.61238300000002</v>
      </c>
      <c r="F43" s="89">
        <v>361.787035</v>
      </c>
      <c r="G43" s="90">
        <f t="shared" si="0"/>
        <v>5.7562449688115578</v>
      </c>
    </row>
    <row r="44" spans="1:7" s="9" customFormat="1" ht="12" x14ac:dyDescent="0.2">
      <c r="A44" s="45" t="s">
        <v>115</v>
      </c>
      <c r="B44" s="89">
        <v>22.066115</v>
      </c>
      <c r="C44" s="89">
        <v>22.901938000000001</v>
      </c>
      <c r="D44" s="89">
        <v>22.294512000000001</v>
      </c>
      <c r="E44" s="89">
        <v>138.513902</v>
      </c>
      <c r="F44" s="89">
        <v>148.60754900000001</v>
      </c>
      <c r="G44" s="90">
        <f t="shared" si="0"/>
        <v>-6.7921495697368783</v>
      </c>
    </row>
    <row r="45" spans="1:7" s="9" customFormat="1" ht="12" x14ac:dyDescent="0.2">
      <c r="A45" s="45" t="s">
        <v>41</v>
      </c>
      <c r="B45" s="89">
        <v>96.113190000000003</v>
      </c>
      <c r="C45" s="89">
        <v>94.077403000000004</v>
      </c>
      <c r="D45" s="89">
        <v>95.460500999999994</v>
      </c>
      <c r="E45" s="89">
        <v>599.25709600000005</v>
      </c>
      <c r="F45" s="89">
        <v>315.75216699999999</v>
      </c>
      <c r="G45" s="90">
        <f t="shared" si="0"/>
        <v>89.787168111501842</v>
      </c>
    </row>
    <row r="46" spans="1:7" s="9" customFormat="1" ht="12" x14ac:dyDescent="0.2">
      <c r="A46" s="45" t="s">
        <v>132</v>
      </c>
      <c r="B46" s="89">
        <v>7.8706170000000002</v>
      </c>
      <c r="C46" s="89">
        <v>9.9450179999999992</v>
      </c>
      <c r="D46" s="89">
        <v>10.132937</v>
      </c>
      <c r="E46" s="89">
        <v>59.035707000000002</v>
      </c>
      <c r="F46" s="89">
        <v>83.233346999999995</v>
      </c>
      <c r="G46" s="90">
        <f t="shared" si="0"/>
        <v>-29.072049691814016</v>
      </c>
    </row>
    <row r="47" spans="1:7" s="9" customFormat="1" ht="24" x14ac:dyDescent="0.2">
      <c r="A47" s="68" t="s">
        <v>133</v>
      </c>
      <c r="B47" s="89">
        <v>12.540005000000001</v>
      </c>
      <c r="C47" s="89">
        <v>17.010892999999999</v>
      </c>
      <c r="D47" s="89">
        <v>13.418829000000001</v>
      </c>
      <c r="E47" s="89">
        <v>80.471895000000004</v>
      </c>
      <c r="F47" s="89">
        <v>90.019689999999997</v>
      </c>
      <c r="G47" s="90">
        <f t="shared" si="0"/>
        <v>-10.606340679466896</v>
      </c>
    </row>
    <row r="48" spans="1:7" s="9" customFormat="1" ht="12" x14ac:dyDescent="0.2">
      <c r="A48" s="46"/>
    </row>
    <row r="49" spans="1:7" s="9" customFormat="1" ht="12" customHeight="1" x14ac:dyDescent="0.2">
      <c r="A49" s="71" t="s">
        <v>162</v>
      </c>
      <c r="B49" s="89">
        <v>219.310272</v>
      </c>
      <c r="C49" s="89">
        <v>219.22532200000001</v>
      </c>
      <c r="D49" s="89">
        <v>217.57781800000001</v>
      </c>
      <c r="E49" s="89">
        <v>1310.0581420000001</v>
      </c>
      <c r="F49" s="89">
        <v>1150.416524</v>
      </c>
      <c r="G49" s="90">
        <f>IF(AND(F49&gt;0,E49&gt;0),(E49/F49%)-100,"x  ")</f>
        <v>13.876853702077057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91">
        <v>2001.011221</v>
      </c>
      <c r="C51" s="92">
        <v>2025.300172</v>
      </c>
      <c r="D51" s="92">
        <v>1842.5710839999999</v>
      </c>
      <c r="E51" s="92">
        <v>11723.919201999999</v>
      </c>
      <c r="F51" s="92">
        <v>10579.945424</v>
      </c>
      <c r="G51" s="93">
        <f>IF(AND(F51&gt;0,E51&gt;0),(E51/F51%)-100,"x  ")</f>
        <v>10.812662373521903</v>
      </c>
    </row>
    <row r="52" spans="1:7" ht="7.5" customHeight="1" x14ac:dyDescent="0.2"/>
    <row r="53" spans="1:7" x14ac:dyDescent="0.2">
      <c r="A53" s="33" t="s">
        <v>154</v>
      </c>
    </row>
    <row r="54" spans="1:7" x14ac:dyDescent="0.2">
      <c r="A54" s="70" t="s">
        <v>145</v>
      </c>
      <c r="B54" s="70"/>
      <c r="C54" s="70"/>
      <c r="D54" s="70"/>
      <c r="E54" s="70"/>
      <c r="F54" s="70"/>
      <c r="G54" s="70"/>
    </row>
    <row r="55" spans="1:7" x14ac:dyDescent="0.2">
      <c r="A55" s="117" t="s">
        <v>146</v>
      </c>
      <c r="B55" s="117"/>
      <c r="C55" s="117"/>
      <c r="D55" s="117"/>
      <c r="E55" s="117"/>
      <c r="F55" s="117"/>
      <c r="G55" s="117"/>
    </row>
  </sheetData>
  <mergeCells count="7">
    <mergeCell ref="A55:G55"/>
    <mergeCell ref="A2:G2"/>
    <mergeCell ref="B5:D5"/>
    <mergeCell ref="B6:F6"/>
    <mergeCell ref="E4:G4"/>
    <mergeCell ref="G5:G6"/>
    <mergeCell ref="A4:A6"/>
  </mergeCells>
  <conditionalFormatting sqref="A7:G5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2/19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31" t="s">
        <v>158</v>
      </c>
      <c r="B2" s="132"/>
      <c r="C2" s="132"/>
      <c r="D2" s="132"/>
      <c r="E2" s="132"/>
      <c r="F2" s="132"/>
      <c r="G2" s="132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35" t="s">
        <v>159</v>
      </c>
      <c r="B4" s="94" t="s">
        <v>95</v>
      </c>
      <c r="C4" s="94" t="s">
        <v>96</v>
      </c>
      <c r="D4" s="94" t="s">
        <v>97</v>
      </c>
      <c r="E4" s="136" t="s">
        <v>167</v>
      </c>
      <c r="F4" s="136"/>
      <c r="G4" s="137"/>
    </row>
    <row r="5" spans="1:7" ht="24" customHeight="1" x14ac:dyDescent="0.2">
      <c r="A5" s="135"/>
      <c r="B5" s="133" t="s">
        <v>170</v>
      </c>
      <c r="C5" s="134"/>
      <c r="D5" s="134"/>
      <c r="E5" s="95" t="s">
        <v>170</v>
      </c>
      <c r="F5" s="95" t="s">
        <v>171</v>
      </c>
      <c r="G5" s="138" t="s">
        <v>153</v>
      </c>
    </row>
    <row r="6" spans="1:7" ht="17.25" customHeight="1" x14ac:dyDescent="0.2">
      <c r="A6" s="135"/>
      <c r="B6" s="134" t="s">
        <v>107</v>
      </c>
      <c r="C6" s="134"/>
      <c r="D6" s="134"/>
      <c r="E6" s="134"/>
      <c r="F6" s="134"/>
      <c r="G6" s="139"/>
    </row>
    <row r="7" spans="1:7" x14ac:dyDescent="0.2">
      <c r="A7" s="72"/>
    </row>
    <row r="8" spans="1:7" ht="12.75" customHeight="1" x14ac:dyDescent="0.2">
      <c r="A8" s="57" t="s">
        <v>43</v>
      </c>
      <c r="B8" s="89">
        <v>1187.264768</v>
      </c>
      <c r="C8" s="89">
        <v>1292.714338</v>
      </c>
      <c r="D8" s="89">
        <v>1190.355642</v>
      </c>
      <c r="E8" s="89">
        <v>7280.0231240000003</v>
      </c>
      <c r="F8" s="89">
        <v>6968.5438329999997</v>
      </c>
      <c r="G8" s="90">
        <f>IF(AND(F8&gt;0,E8&gt;0),(E8/F8%)-100,"x  ")</f>
        <v>4.4697902239628604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148</v>
      </c>
      <c r="B10" s="89">
        <v>1083.1249230000001</v>
      </c>
      <c r="C10" s="89">
        <v>1192.679234</v>
      </c>
      <c r="D10" s="89">
        <v>1110.0694329999999</v>
      </c>
      <c r="E10" s="89">
        <v>6590.79187</v>
      </c>
      <c r="F10" s="89">
        <v>6087.1149679999999</v>
      </c>
      <c r="G10" s="90">
        <f>IF(AND(F10&gt;0,E10&gt;0),(E10/F10%)-100,"x  ")</f>
        <v>8.274476573020749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149</v>
      </c>
      <c r="B12" s="89">
        <f>SUM(B14:B31)</f>
        <v>542.72821800000008</v>
      </c>
      <c r="C12" s="89">
        <f>SUM(C14:C31)</f>
        <v>547.66832099999999</v>
      </c>
      <c r="D12" s="89">
        <f>SUM(D14:D31)</f>
        <v>511.60538099999997</v>
      </c>
      <c r="E12" s="89">
        <f>SUM(E14:E31)</f>
        <v>3214.9004190000005</v>
      </c>
      <c r="F12" s="89">
        <f>SUM(F14:F31)</f>
        <v>2852.5386190000004</v>
      </c>
      <c r="G12" s="90">
        <f>IF(AND(F12&gt;0,E12&gt;0),(E12/F12%)-100,"x  ")</f>
        <v>12.70313388875455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9">
        <v>71.719808999999998</v>
      </c>
      <c r="C14" s="89">
        <v>64.342586999999995</v>
      </c>
      <c r="D14" s="89">
        <v>61.299466000000002</v>
      </c>
      <c r="E14" s="89">
        <v>418.37576100000001</v>
      </c>
      <c r="F14" s="89">
        <v>398.56548099999998</v>
      </c>
      <c r="G14" s="90">
        <f t="shared" ref="G14:G32" si="0">IF(AND(F14&gt;0,E14&gt;0),(E14/F14%)-100,"x  ")</f>
        <v>4.9703953162968588</v>
      </c>
    </row>
    <row r="15" spans="1:7" ht="12.75" customHeight="1" x14ac:dyDescent="0.2">
      <c r="A15" s="53" t="s">
        <v>45</v>
      </c>
      <c r="B15" s="89">
        <v>103.229962</v>
      </c>
      <c r="C15" s="89">
        <v>103.66199</v>
      </c>
      <c r="D15" s="89">
        <v>97.642527000000001</v>
      </c>
      <c r="E15" s="89">
        <v>627.88966800000003</v>
      </c>
      <c r="F15" s="89">
        <v>365.81518299999999</v>
      </c>
      <c r="G15" s="90">
        <f t="shared" si="0"/>
        <v>71.64122682135914</v>
      </c>
    </row>
    <row r="16" spans="1:7" ht="12.75" customHeight="1" x14ac:dyDescent="0.2">
      <c r="A16" s="53" t="s">
        <v>46</v>
      </c>
      <c r="B16" s="89">
        <v>2.993179</v>
      </c>
      <c r="C16" s="89">
        <v>2.8606289999999999</v>
      </c>
      <c r="D16" s="89">
        <v>2.0709680000000001</v>
      </c>
      <c r="E16" s="89">
        <v>15.640905999999999</v>
      </c>
      <c r="F16" s="89">
        <v>16.271692000000002</v>
      </c>
      <c r="G16" s="90">
        <f t="shared" si="0"/>
        <v>-3.8765851762680938</v>
      </c>
    </row>
    <row r="17" spans="1:7" ht="12.75" customHeight="1" x14ac:dyDescent="0.2">
      <c r="A17" s="53" t="s">
        <v>47</v>
      </c>
      <c r="B17" s="89">
        <v>104.266086</v>
      </c>
      <c r="C17" s="89">
        <v>109.552057</v>
      </c>
      <c r="D17" s="89">
        <v>100.09757</v>
      </c>
      <c r="E17" s="89">
        <v>625.50302599999998</v>
      </c>
      <c r="F17" s="89">
        <v>650.570198</v>
      </c>
      <c r="G17" s="90">
        <f t="shared" si="0"/>
        <v>-3.8531079470074445</v>
      </c>
    </row>
    <row r="18" spans="1:7" ht="12.75" customHeight="1" x14ac:dyDescent="0.2">
      <c r="A18" s="53" t="s">
        <v>48</v>
      </c>
      <c r="B18" s="89">
        <v>73.344733000000005</v>
      </c>
      <c r="C18" s="89">
        <v>72.715204</v>
      </c>
      <c r="D18" s="89">
        <v>69.858836999999994</v>
      </c>
      <c r="E18" s="89">
        <v>427.12073700000002</v>
      </c>
      <c r="F18" s="89">
        <v>420.64503000000002</v>
      </c>
      <c r="G18" s="90">
        <f t="shared" si="0"/>
        <v>1.5394707028869448</v>
      </c>
    </row>
    <row r="19" spans="1:7" ht="12.75" customHeight="1" x14ac:dyDescent="0.2">
      <c r="A19" s="53" t="s">
        <v>49</v>
      </c>
      <c r="B19" s="89">
        <v>14.834638999999999</v>
      </c>
      <c r="C19" s="89">
        <v>16.012968000000001</v>
      </c>
      <c r="D19" s="89">
        <v>15.858521</v>
      </c>
      <c r="E19" s="89">
        <v>88.740747999999996</v>
      </c>
      <c r="F19" s="89">
        <v>84.358096000000003</v>
      </c>
      <c r="G19" s="90">
        <f t="shared" si="0"/>
        <v>5.1952950668777476</v>
      </c>
    </row>
    <row r="20" spans="1:7" ht="12.75" customHeight="1" x14ac:dyDescent="0.2">
      <c r="A20" s="53" t="s">
        <v>50</v>
      </c>
      <c r="B20" s="89">
        <v>8.0278229999999997</v>
      </c>
      <c r="C20" s="89">
        <v>8.2594630000000002</v>
      </c>
      <c r="D20" s="89">
        <v>7.0656590000000001</v>
      </c>
      <c r="E20" s="89">
        <v>44.363128000000003</v>
      </c>
      <c r="F20" s="89">
        <v>55.794573999999997</v>
      </c>
      <c r="G20" s="90">
        <f t="shared" si="0"/>
        <v>-20.488454665860502</v>
      </c>
    </row>
    <row r="21" spans="1:7" ht="12.75" customHeight="1" x14ac:dyDescent="0.2">
      <c r="A21" s="53" t="s">
        <v>51</v>
      </c>
      <c r="B21" s="89">
        <v>2.4844219999999999</v>
      </c>
      <c r="C21" s="89">
        <v>2.40421</v>
      </c>
      <c r="D21" s="89">
        <v>2.9276759999999999</v>
      </c>
      <c r="E21" s="89">
        <v>15.182957</v>
      </c>
      <c r="F21" s="89">
        <v>17.175664000000001</v>
      </c>
      <c r="G21" s="90">
        <f t="shared" si="0"/>
        <v>-11.601921183367352</v>
      </c>
    </row>
    <row r="22" spans="1:7" ht="12.75" customHeight="1" x14ac:dyDescent="0.2">
      <c r="A22" s="53" t="s">
        <v>52</v>
      </c>
      <c r="B22" s="89">
        <v>31.005618999999999</v>
      </c>
      <c r="C22" s="89">
        <v>33.469126000000003</v>
      </c>
      <c r="D22" s="89">
        <v>31.143211000000001</v>
      </c>
      <c r="E22" s="89">
        <v>203.139117</v>
      </c>
      <c r="F22" s="89">
        <v>164.254333</v>
      </c>
      <c r="G22" s="90">
        <f t="shared" si="0"/>
        <v>23.673520990158593</v>
      </c>
    </row>
    <row r="23" spans="1:7" ht="12.75" customHeight="1" x14ac:dyDescent="0.2">
      <c r="A23" s="53" t="s">
        <v>53</v>
      </c>
      <c r="B23" s="89">
        <v>47.008412999999997</v>
      </c>
      <c r="C23" s="89">
        <v>43.675513000000002</v>
      </c>
      <c r="D23" s="89">
        <v>50.904442000000003</v>
      </c>
      <c r="E23" s="89">
        <v>278.398076</v>
      </c>
      <c r="F23" s="89">
        <v>270.49042400000002</v>
      </c>
      <c r="G23" s="90">
        <f t="shared" si="0"/>
        <v>2.9234498889320975</v>
      </c>
    </row>
    <row r="24" spans="1:7" ht="12.75" customHeight="1" x14ac:dyDescent="0.2">
      <c r="A24" s="53" t="s">
        <v>54</v>
      </c>
      <c r="B24" s="89">
        <v>38.234591999999999</v>
      </c>
      <c r="C24" s="89">
        <v>38.484884999999998</v>
      </c>
      <c r="D24" s="89">
        <v>35.091019000000003</v>
      </c>
      <c r="E24" s="89">
        <v>208.18476999999999</v>
      </c>
      <c r="F24" s="89">
        <v>184.89918399999999</v>
      </c>
      <c r="G24" s="90">
        <f t="shared" si="0"/>
        <v>12.593666178645762</v>
      </c>
    </row>
    <row r="25" spans="1:7" ht="12.75" customHeight="1" x14ac:dyDescent="0.2">
      <c r="A25" s="53" t="s">
        <v>64</v>
      </c>
      <c r="B25" s="89">
        <v>3.68357</v>
      </c>
      <c r="C25" s="89">
        <v>6.2670640000000004</v>
      </c>
      <c r="D25" s="89">
        <v>2.9352330000000002</v>
      </c>
      <c r="E25" s="89">
        <v>24.899111999999999</v>
      </c>
      <c r="F25" s="89">
        <v>24.231407000000001</v>
      </c>
      <c r="G25" s="90">
        <f t="shared" si="0"/>
        <v>2.755535409066411</v>
      </c>
    </row>
    <row r="26" spans="1:7" ht="12.75" customHeight="1" x14ac:dyDescent="0.2">
      <c r="A26" s="53" t="s">
        <v>65</v>
      </c>
      <c r="B26" s="89">
        <v>1.333717</v>
      </c>
      <c r="C26" s="89">
        <v>1.3020940000000001</v>
      </c>
      <c r="D26" s="89">
        <v>0.96404100000000004</v>
      </c>
      <c r="E26" s="89">
        <v>9.9790100000000006</v>
      </c>
      <c r="F26" s="89">
        <v>12.265813</v>
      </c>
      <c r="G26" s="90">
        <f t="shared" si="0"/>
        <v>-18.643713221455428</v>
      </c>
    </row>
    <row r="27" spans="1:7" ht="12.75" customHeight="1" x14ac:dyDescent="0.2">
      <c r="A27" s="53" t="s">
        <v>66</v>
      </c>
      <c r="B27" s="89">
        <v>22.389168999999999</v>
      </c>
      <c r="C27" s="89">
        <v>20.862746000000001</v>
      </c>
      <c r="D27" s="89">
        <v>15.684293</v>
      </c>
      <c r="E27" s="89">
        <v>116.090339</v>
      </c>
      <c r="F27" s="89">
        <v>80.900407000000001</v>
      </c>
      <c r="G27" s="90">
        <f t="shared" si="0"/>
        <v>43.497842971296791</v>
      </c>
    </row>
    <row r="28" spans="1:7" ht="12.75" customHeight="1" x14ac:dyDescent="0.2">
      <c r="A28" s="53" t="s">
        <v>57</v>
      </c>
      <c r="B28" s="89">
        <v>3.2473730000000001</v>
      </c>
      <c r="C28" s="89">
        <v>3.3334410000000001</v>
      </c>
      <c r="D28" s="89">
        <v>5.1445530000000002</v>
      </c>
      <c r="E28" s="89">
        <v>21.462049</v>
      </c>
      <c r="F28" s="89">
        <v>25.000634000000002</v>
      </c>
      <c r="G28" s="90">
        <f t="shared" si="0"/>
        <v>-14.153981055040447</v>
      </c>
    </row>
    <row r="29" spans="1:7" ht="12.75" customHeight="1" x14ac:dyDescent="0.2">
      <c r="A29" s="53" t="s">
        <v>58</v>
      </c>
      <c r="B29" s="89">
        <v>14.691096999999999</v>
      </c>
      <c r="C29" s="89">
        <v>12.272969</v>
      </c>
      <c r="D29" s="89">
        <v>12.810587</v>
      </c>
      <c r="E29" s="89">
        <v>80.931925000000007</v>
      </c>
      <c r="F29" s="89">
        <v>80.218616999999995</v>
      </c>
      <c r="G29" s="90">
        <f t="shared" si="0"/>
        <v>0.88920505822234475</v>
      </c>
    </row>
    <row r="30" spans="1:7" ht="12.75" customHeight="1" x14ac:dyDescent="0.2">
      <c r="A30" s="53" t="s">
        <v>55</v>
      </c>
      <c r="B30" s="89">
        <v>9.6704999999999999E-2</v>
      </c>
      <c r="C30" s="89">
        <v>7.9651630000000004</v>
      </c>
      <c r="D30" s="89">
        <v>3.9631E-2</v>
      </c>
      <c r="E30" s="89">
        <v>8.3436669999999999</v>
      </c>
      <c r="F30" s="89">
        <v>0.21379699999999999</v>
      </c>
      <c r="G30" s="90">
        <f t="shared" si="0"/>
        <v>3802.611823365155</v>
      </c>
    </row>
    <row r="31" spans="1:7" ht="12.75" customHeight="1" x14ac:dyDescent="0.2">
      <c r="A31" s="53" t="s">
        <v>56</v>
      </c>
      <c r="B31" s="89">
        <v>0.13730999999999999</v>
      </c>
      <c r="C31" s="89">
        <v>0.226212</v>
      </c>
      <c r="D31" s="89">
        <v>6.7146999999999998E-2</v>
      </c>
      <c r="E31" s="89">
        <v>0.65542299999999998</v>
      </c>
      <c r="F31" s="89">
        <v>0.868085</v>
      </c>
      <c r="G31" s="90">
        <f t="shared" si="0"/>
        <v>-24.497831433557778</v>
      </c>
    </row>
    <row r="32" spans="1:7" ht="12.75" customHeight="1" x14ac:dyDescent="0.2">
      <c r="A32" s="54" t="s">
        <v>59</v>
      </c>
      <c r="B32" s="89">
        <f>B10-B12</f>
        <v>540.396705</v>
      </c>
      <c r="C32" s="89">
        <f>C10-C12</f>
        <v>645.01091299999996</v>
      </c>
      <c r="D32" s="89">
        <f>D10-D12</f>
        <v>598.46405199999992</v>
      </c>
      <c r="E32" s="89">
        <f>E10-E12</f>
        <v>3375.8914509999995</v>
      </c>
      <c r="F32" s="89">
        <f>F10-F12</f>
        <v>3234.5763489999995</v>
      </c>
      <c r="G32" s="90">
        <f t="shared" si="0"/>
        <v>4.3688905981053381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9">
        <v>65.622752000000006</v>
      </c>
      <c r="C34" s="89">
        <v>96.438316999999998</v>
      </c>
      <c r="D34" s="89">
        <v>92.964761999999993</v>
      </c>
      <c r="E34" s="89">
        <v>478.62374199999999</v>
      </c>
      <c r="F34" s="89">
        <v>438.602395</v>
      </c>
      <c r="G34" s="90">
        <f t="shared" ref="G34:G43" si="1">IF(AND(F34&gt;0,E34&gt;0),(E34/F34%)-100,"x  ")</f>
        <v>9.1247442914669818</v>
      </c>
    </row>
    <row r="35" spans="1:7" ht="12.75" customHeight="1" x14ac:dyDescent="0.2">
      <c r="A35" s="53" t="s">
        <v>61</v>
      </c>
      <c r="B35" s="89">
        <v>180.574803</v>
      </c>
      <c r="C35" s="89">
        <v>208.14585299999999</v>
      </c>
      <c r="D35" s="89">
        <v>185.650916</v>
      </c>
      <c r="E35" s="89">
        <v>1066.4953129999999</v>
      </c>
      <c r="F35" s="89">
        <v>1106.2611609999999</v>
      </c>
      <c r="G35" s="90">
        <f t="shared" si="1"/>
        <v>-3.5946166603240357</v>
      </c>
    </row>
    <row r="36" spans="1:7" ht="12.75" customHeight="1" x14ac:dyDescent="0.2">
      <c r="A36" s="53" t="s">
        <v>62</v>
      </c>
      <c r="B36" s="89">
        <v>93.371133</v>
      </c>
      <c r="C36" s="89">
        <v>92.368555000000001</v>
      </c>
      <c r="D36" s="89">
        <v>90.524201000000005</v>
      </c>
      <c r="E36" s="89">
        <v>550.79471100000001</v>
      </c>
      <c r="F36" s="89">
        <v>527.32029899999998</v>
      </c>
      <c r="G36" s="90">
        <f t="shared" si="1"/>
        <v>4.4516420180517287</v>
      </c>
    </row>
    <row r="37" spans="1:7" ht="12.75" customHeight="1" x14ac:dyDescent="0.2">
      <c r="A37" s="53" t="s">
        <v>63</v>
      </c>
      <c r="B37" s="89">
        <v>119.298753</v>
      </c>
      <c r="C37" s="89">
        <v>152.94918899999999</v>
      </c>
      <c r="D37" s="89">
        <v>159.036506</v>
      </c>
      <c r="E37" s="89">
        <v>791.57389999999998</v>
      </c>
      <c r="F37" s="89">
        <v>701.64392899999996</v>
      </c>
      <c r="G37" s="90">
        <f t="shared" si="1"/>
        <v>12.817038284385987</v>
      </c>
    </row>
    <row r="38" spans="1:7" ht="12.75" customHeight="1" x14ac:dyDescent="0.2">
      <c r="A38" s="53" t="s">
        <v>67</v>
      </c>
      <c r="B38" s="89">
        <v>37.488140999999999</v>
      </c>
      <c r="C38" s="89">
        <v>40.623061</v>
      </c>
      <c r="D38" s="89">
        <v>37.377462999999999</v>
      </c>
      <c r="E38" s="89">
        <v>230.304866</v>
      </c>
      <c r="F38" s="89">
        <v>227.646534</v>
      </c>
      <c r="G38" s="90">
        <f t="shared" si="1"/>
        <v>1.1677454311691804</v>
      </c>
    </row>
    <row r="39" spans="1:7" ht="12.75" customHeight="1" x14ac:dyDescent="0.2">
      <c r="A39" s="53" t="s">
        <v>152</v>
      </c>
      <c r="B39" s="89">
        <v>0.88385199999999997</v>
      </c>
      <c r="C39" s="89">
        <v>0.894482</v>
      </c>
      <c r="D39" s="89">
        <v>0.91917300000000002</v>
      </c>
      <c r="E39" s="89">
        <v>4.9809780000000003</v>
      </c>
      <c r="F39" s="89">
        <v>6.5030380000000001</v>
      </c>
      <c r="G39" s="90">
        <f t="shared" si="1"/>
        <v>-23.405368383207971</v>
      </c>
    </row>
    <row r="40" spans="1:7" ht="12.75" customHeight="1" x14ac:dyDescent="0.2">
      <c r="A40" s="53" t="s">
        <v>68</v>
      </c>
      <c r="B40" s="89">
        <v>33.718035</v>
      </c>
      <c r="C40" s="89">
        <v>40.514249</v>
      </c>
      <c r="D40" s="89">
        <v>19.558968</v>
      </c>
      <c r="E40" s="89">
        <v>178.649171</v>
      </c>
      <c r="F40" s="89">
        <v>156.70121700000001</v>
      </c>
      <c r="G40" s="90">
        <f t="shared" si="1"/>
        <v>14.006243486928355</v>
      </c>
    </row>
    <row r="41" spans="1:7" ht="12.75" customHeight="1" x14ac:dyDescent="0.2">
      <c r="A41" s="53" t="s">
        <v>69</v>
      </c>
      <c r="B41" s="89">
        <v>6.6077849999999998</v>
      </c>
      <c r="C41" s="89">
        <v>8.7707149999999992</v>
      </c>
      <c r="D41" s="89">
        <v>8.7395809999999994</v>
      </c>
      <c r="E41" s="89">
        <v>53.868910999999997</v>
      </c>
      <c r="F41" s="89">
        <v>50.908033000000003</v>
      </c>
      <c r="G41" s="90">
        <f t="shared" si="1"/>
        <v>5.8161312184267473</v>
      </c>
    </row>
    <row r="42" spans="1:7" ht="12.75" customHeight="1" x14ac:dyDescent="0.2">
      <c r="A42" s="53" t="s">
        <v>70</v>
      </c>
      <c r="B42" s="89">
        <v>2.8314509999999999</v>
      </c>
      <c r="C42" s="89">
        <v>4.3064920000000004</v>
      </c>
      <c r="D42" s="89">
        <v>3.692482</v>
      </c>
      <c r="E42" s="89">
        <v>20.599858999999999</v>
      </c>
      <c r="F42" s="89">
        <v>18.989743000000001</v>
      </c>
      <c r="G42" s="90">
        <f t="shared" si="1"/>
        <v>8.4788719889468638</v>
      </c>
    </row>
    <row r="43" spans="1:7" ht="12.75" customHeight="1" x14ac:dyDescent="0.2">
      <c r="A43" s="56" t="s">
        <v>71</v>
      </c>
      <c r="B43" s="89">
        <f>B8-B10</f>
        <v>104.13984499999992</v>
      </c>
      <c r="C43" s="89">
        <f>C8-C10</f>
        <v>100.03510400000005</v>
      </c>
      <c r="D43" s="89">
        <f>D8-D10</f>
        <v>80.286209000000099</v>
      </c>
      <c r="E43" s="89">
        <f>E8-E10</f>
        <v>689.23125400000026</v>
      </c>
      <c r="F43" s="89">
        <f>F8-F10</f>
        <v>881.42886499999986</v>
      </c>
      <c r="G43" s="90">
        <f t="shared" si="1"/>
        <v>-21.805232235048209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9">
        <v>7.8983920000000003</v>
      </c>
      <c r="C45" s="89">
        <v>8.3039930000000002</v>
      </c>
      <c r="D45" s="89">
        <v>8.6427069999999997</v>
      </c>
      <c r="E45" s="89">
        <v>130.60770299999999</v>
      </c>
      <c r="F45" s="89">
        <v>388.76908800000001</v>
      </c>
      <c r="G45" s="90">
        <f>IF(AND(F45&gt;0,E45&gt;0),(E45/F45%)-100,"x  ")</f>
        <v>-66.40481277153394</v>
      </c>
    </row>
    <row r="46" spans="1:7" ht="12.75" customHeight="1" x14ac:dyDescent="0.2">
      <c r="A46" s="54" t="s">
        <v>73</v>
      </c>
      <c r="B46" s="89">
        <v>16.423052999999999</v>
      </c>
      <c r="C46" s="89">
        <v>11.661595999999999</v>
      </c>
      <c r="D46" s="89">
        <v>10.342345999999999</v>
      </c>
      <c r="E46" s="89">
        <v>115.313669</v>
      </c>
      <c r="F46" s="89">
        <v>105.037846</v>
      </c>
      <c r="G46" s="90">
        <f>IF(AND(F46&gt;0,E46&gt;0),(E46/F46%)-100,"x  ")</f>
        <v>9.7829719394664636</v>
      </c>
    </row>
    <row r="47" spans="1:7" ht="12.75" customHeight="1" x14ac:dyDescent="0.2">
      <c r="A47" s="54" t="s">
        <v>74</v>
      </c>
      <c r="B47" s="89">
        <v>51.610363999999997</v>
      </c>
      <c r="C47" s="89">
        <v>62.441637</v>
      </c>
      <c r="D47" s="89">
        <v>46.423977000000001</v>
      </c>
      <c r="E47" s="89">
        <v>328.224986</v>
      </c>
      <c r="F47" s="89">
        <v>264.952765</v>
      </c>
      <c r="G47" s="90">
        <f>IF(AND(F47&gt;0,E47&gt;0),(E47/F47%)-100,"x  ")</f>
        <v>23.880566409639087</v>
      </c>
    </row>
    <row r="48" spans="1:7" ht="12.75" customHeight="1" x14ac:dyDescent="0.2">
      <c r="A48" s="54" t="s">
        <v>75</v>
      </c>
      <c r="B48" s="89">
        <v>12.138346</v>
      </c>
      <c r="C48" s="89">
        <v>11.453858</v>
      </c>
      <c r="D48" s="89">
        <v>9.6048589999999994</v>
      </c>
      <c r="E48" s="89">
        <v>69.979988000000006</v>
      </c>
      <c r="F48" s="89">
        <v>92.437963999999994</v>
      </c>
      <c r="G48" s="90">
        <f>IF(AND(F48&gt;0,E48&gt;0),(E48/F48%)-100,"x  ")</f>
        <v>-24.295186769799457</v>
      </c>
    </row>
    <row r="49" spans="1:7" ht="12.75" customHeight="1" x14ac:dyDescent="0.2">
      <c r="A49" s="55" t="s">
        <v>76</v>
      </c>
      <c r="B49" s="89">
        <v>32.048040999999998</v>
      </c>
      <c r="C49" s="89">
        <v>60.467716000000003</v>
      </c>
      <c r="D49" s="89">
        <v>13.315083</v>
      </c>
      <c r="E49" s="89">
        <v>180.920468</v>
      </c>
      <c r="F49" s="89">
        <v>99.486890000000002</v>
      </c>
      <c r="G49" s="90">
        <f>IF(AND(F49&gt;0,E49&gt;0),(E49/F49%)-100,"x  ")</f>
        <v>81.853576888371919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9">
        <v>0.95825400000000005</v>
      </c>
      <c r="C51" s="89">
        <v>1.701878</v>
      </c>
      <c r="D51" s="89">
        <v>0.59618899999999997</v>
      </c>
      <c r="E51" s="89">
        <v>9.8904080000000008</v>
      </c>
      <c r="F51" s="89">
        <v>3.3590589999999998</v>
      </c>
      <c r="G51" s="90">
        <f>IF(AND(F51&gt;0,E51&gt;0),(E51/F51%)-100,"x  ")</f>
        <v>194.43984163421965</v>
      </c>
    </row>
    <row r="52" spans="1:7" ht="12.75" customHeight="1" x14ac:dyDescent="0.2">
      <c r="A52" s="56" t="s">
        <v>119</v>
      </c>
      <c r="B52" s="89">
        <v>0.446465</v>
      </c>
      <c r="C52" s="89">
        <v>0.56787100000000001</v>
      </c>
      <c r="D52" s="89">
        <v>0.33473599999999998</v>
      </c>
      <c r="E52" s="89">
        <v>3.0237050000000001</v>
      </c>
      <c r="F52" s="89">
        <v>2.2944610000000001</v>
      </c>
      <c r="G52" s="90">
        <f>IF(AND(F52&gt;0,E52&gt;0),(E52/F52%)-100,"x  ")</f>
        <v>31.782802148304114</v>
      </c>
    </row>
    <row r="53" spans="1:7" ht="12.75" customHeight="1" x14ac:dyDescent="0.2">
      <c r="A53" s="56" t="s">
        <v>78</v>
      </c>
      <c r="B53" s="89">
        <v>3.2168580000000002</v>
      </c>
      <c r="C53" s="89">
        <v>6.5973009999999999</v>
      </c>
      <c r="D53" s="89">
        <v>3.6390039999999999</v>
      </c>
      <c r="E53" s="89">
        <v>29.586942000000001</v>
      </c>
      <c r="F53" s="89">
        <v>27.187331</v>
      </c>
      <c r="G53" s="90">
        <f>IF(AND(F53&gt;0,E53&gt;0),(E53/F53%)-100,"x  ")</f>
        <v>8.8262102668334848</v>
      </c>
    </row>
    <row r="54" spans="1:7" ht="12.75" customHeight="1" x14ac:dyDescent="0.2">
      <c r="A54" s="57" t="s">
        <v>79</v>
      </c>
      <c r="B54" s="89">
        <v>170.79428999999999</v>
      </c>
      <c r="C54" s="89">
        <v>185.26148000000001</v>
      </c>
      <c r="D54" s="89">
        <v>152.207323</v>
      </c>
      <c r="E54" s="89">
        <v>1112.4579799999999</v>
      </c>
      <c r="F54" s="89">
        <v>988.82861100000002</v>
      </c>
      <c r="G54" s="90">
        <f>IF(AND(F54&gt;0,E54&gt;0),(E54/F54%)-100,"x  ")</f>
        <v>12.502608401973092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9">
        <v>141.86872099999999</v>
      </c>
      <c r="C56" s="89">
        <v>157.61506800000001</v>
      </c>
      <c r="D56" s="89">
        <v>126.981185</v>
      </c>
      <c r="E56" s="89">
        <v>922.49282600000004</v>
      </c>
      <c r="F56" s="89">
        <v>811.81919000000005</v>
      </c>
      <c r="G56" s="90">
        <f>IF(AND(F56&gt;0,E56&gt;0),(E56/F56%)-100,"x  ")</f>
        <v>13.632793775175472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9">
        <v>124.35069</v>
      </c>
      <c r="C58" s="89">
        <v>135.809406</v>
      </c>
      <c r="D58" s="89">
        <v>109.054892</v>
      </c>
      <c r="E58" s="89">
        <v>813.23133099999995</v>
      </c>
      <c r="F58" s="89">
        <v>689.89449999999999</v>
      </c>
      <c r="G58" s="90">
        <f>IF(AND(F58&gt;0,E58&gt;0),(E58/F58%)-100,"x  ")</f>
        <v>17.877636508190733</v>
      </c>
    </row>
    <row r="59" spans="1:7" ht="12.75" customHeight="1" x14ac:dyDescent="0.2">
      <c r="A59" s="51" t="s">
        <v>82</v>
      </c>
      <c r="B59" s="89">
        <v>4.379823</v>
      </c>
      <c r="C59" s="89">
        <v>6.262988</v>
      </c>
      <c r="D59" s="89">
        <v>3.3900039999999998</v>
      </c>
      <c r="E59" s="89">
        <v>28.325769999999999</v>
      </c>
      <c r="F59" s="89">
        <v>38.130204999999997</v>
      </c>
      <c r="G59" s="90">
        <f>IF(AND(F59&gt;0,E59&gt;0),(E59/F59%)-100,"x  ")</f>
        <v>-25.713040357375462</v>
      </c>
    </row>
    <row r="60" spans="1:7" ht="12.75" customHeight="1" x14ac:dyDescent="0.2">
      <c r="A60" s="50" t="s">
        <v>120</v>
      </c>
      <c r="B60" s="96">
        <v>25.781182999999999</v>
      </c>
      <c r="C60" s="89">
        <v>24.866852999999999</v>
      </c>
      <c r="D60" s="89">
        <v>23.306635</v>
      </c>
      <c r="E60" s="89">
        <v>175.208822</v>
      </c>
      <c r="F60" s="89">
        <v>162.16620499999999</v>
      </c>
      <c r="G60" s="90">
        <f>IF(AND(F60&gt;0,E60&gt;0),(E60/F60%)-100,"x  ")</f>
        <v>8.0427466376240488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9">
        <v>3.5633949999999999</v>
      </c>
      <c r="C62" s="89">
        <v>4.6052970000000002</v>
      </c>
      <c r="D62" s="89">
        <v>3.2439870000000002</v>
      </c>
      <c r="E62" s="89">
        <v>35.806607999999997</v>
      </c>
      <c r="F62" s="89">
        <v>34.590823</v>
      </c>
      <c r="G62" s="90">
        <f>IF(AND(F62&gt;0,E62&gt;0),(E62/F62%)-100,"x  ")</f>
        <v>3.5147617042820798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9">
        <v>601.45675400000005</v>
      </c>
      <c r="C64" s="89">
        <v>476.759995</v>
      </c>
      <c r="D64" s="89">
        <v>477.897896</v>
      </c>
      <c r="E64" s="89">
        <v>3103.1086930000001</v>
      </c>
      <c r="F64" s="89">
        <v>2467.9857860000002</v>
      </c>
      <c r="G64" s="90">
        <f>IF(AND(F64&gt;0,E64&gt;0),(E64/F64%)-100,"x  ")</f>
        <v>25.734463731631877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9">
        <v>50.513725000000001</v>
      </c>
      <c r="C66" s="89">
        <v>53.640141999999997</v>
      </c>
      <c r="D66" s="89">
        <v>52.126375000000003</v>
      </c>
      <c r="E66" s="89">
        <v>315.08685300000002</v>
      </c>
      <c r="F66" s="89">
        <v>325.13151900000003</v>
      </c>
      <c r="G66" s="90">
        <f t="shared" ref="G66:G71" si="2">IF(AND(F66&gt;0,E66&gt;0),(E66/F66%)-100,"x  ")</f>
        <v>-3.0894162555799483</v>
      </c>
    </row>
    <row r="67" spans="1:7" ht="12.75" customHeight="1" x14ac:dyDescent="0.2">
      <c r="A67" s="56" t="s">
        <v>86</v>
      </c>
      <c r="B67" s="89">
        <v>243.29507699999999</v>
      </c>
      <c r="C67" s="89">
        <v>288.36803700000002</v>
      </c>
      <c r="D67" s="89">
        <v>250.68822299999999</v>
      </c>
      <c r="E67" s="89">
        <v>1567.2460659999999</v>
      </c>
      <c r="F67" s="89">
        <v>1374.8017050000001</v>
      </c>
      <c r="G67" s="90">
        <f t="shared" si="2"/>
        <v>13.997972238476365</v>
      </c>
    </row>
    <row r="68" spans="1:7" ht="12.75" customHeight="1" x14ac:dyDescent="0.2">
      <c r="A68" s="56" t="s">
        <v>87</v>
      </c>
      <c r="B68" s="89">
        <v>31.521812000000001</v>
      </c>
      <c r="C68" s="89">
        <v>31.284372000000001</v>
      </c>
      <c r="D68" s="89">
        <v>29.526071000000002</v>
      </c>
      <c r="E68" s="89">
        <v>189.47586000000001</v>
      </c>
      <c r="F68" s="89">
        <v>208.218334</v>
      </c>
      <c r="G68" s="90">
        <f t="shared" si="2"/>
        <v>-9.0013562398400353</v>
      </c>
    </row>
    <row r="69" spans="1:7" ht="12.75" customHeight="1" x14ac:dyDescent="0.2">
      <c r="A69" s="56" t="s">
        <v>134</v>
      </c>
      <c r="B69" s="89">
        <v>16.050018999999999</v>
      </c>
      <c r="C69" s="89">
        <v>14.631621000000001</v>
      </c>
      <c r="D69" s="89">
        <v>16.149204000000001</v>
      </c>
      <c r="E69" s="89">
        <v>102.10233599999999</v>
      </c>
      <c r="F69" s="89">
        <v>101.814215</v>
      </c>
      <c r="G69" s="90">
        <f t="shared" si="2"/>
        <v>0.28298700726611514</v>
      </c>
    </row>
    <row r="70" spans="1:7" ht="12.75" customHeight="1" x14ac:dyDescent="0.2">
      <c r="A70" s="58" t="s">
        <v>135</v>
      </c>
      <c r="B70" s="89">
        <v>4.9525420000000002</v>
      </c>
      <c r="C70" s="89">
        <v>7.1853550000000004</v>
      </c>
      <c r="D70" s="89">
        <v>7.0610299999999997</v>
      </c>
      <c r="E70" s="89">
        <v>35.709505999999998</v>
      </c>
      <c r="F70" s="89">
        <v>26.294505000000001</v>
      </c>
      <c r="G70" s="90">
        <f t="shared" si="2"/>
        <v>35.805964021760417</v>
      </c>
    </row>
    <row r="71" spans="1:7" ht="12.75" customHeight="1" x14ac:dyDescent="0.2">
      <c r="A71" s="59" t="s">
        <v>88</v>
      </c>
      <c r="B71" s="89">
        <v>6.4463790000000003</v>
      </c>
      <c r="C71" s="89">
        <v>7.0392939999999999</v>
      </c>
      <c r="D71" s="89">
        <v>5.7915669999999997</v>
      </c>
      <c r="E71" s="89">
        <v>29.34798</v>
      </c>
      <c r="F71" s="89">
        <v>30.696062999999999</v>
      </c>
      <c r="G71" s="90">
        <f t="shared" si="2"/>
        <v>-4.3917130349908433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109</v>
      </c>
      <c r="B73" s="89">
        <v>3.7500789999999999</v>
      </c>
      <c r="C73" s="89">
        <v>3.6989589999999999</v>
      </c>
      <c r="D73" s="89">
        <v>3.4673889999999998</v>
      </c>
      <c r="E73" s="89">
        <v>15.252196</v>
      </c>
      <c r="F73" s="89">
        <v>16.853189</v>
      </c>
      <c r="G73" s="90">
        <f>IF(AND(F73&gt;0,E73&gt;0),(E73/F73%)-100,"x  ")</f>
        <v>-9.4996442513046162</v>
      </c>
    </row>
    <row r="74" spans="1:7" ht="24" x14ac:dyDescent="0.2">
      <c r="A74" s="61" t="s">
        <v>104</v>
      </c>
      <c r="B74" s="89">
        <v>3.0009890000000001</v>
      </c>
      <c r="C74" s="89">
        <v>3.0573489999999999</v>
      </c>
      <c r="D74" s="89">
        <v>3.0035729999999998</v>
      </c>
      <c r="E74" s="89">
        <v>18.060956999999998</v>
      </c>
      <c r="F74" s="89">
        <v>24.404240999999999</v>
      </c>
      <c r="G74" s="90">
        <f>IF(AND(F74&gt;0,E74&gt;0),(E74/F74%)-100,"x  ")</f>
        <v>-25.992547770692809</v>
      </c>
    </row>
    <row r="75" spans="1:7" x14ac:dyDescent="0.2">
      <c r="A75" s="62" t="s">
        <v>42</v>
      </c>
      <c r="B75" s="97">
        <v>2001.011221</v>
      </c>
      <c r="C75" s="92">
        <v>2025.300172</v>
      </c>
      <c r="D75" s="92">
        <v>1842.5710839999999</v>
      </c>
      <c r="E75" s="92">
        <v>11723.919201999999</v>
      </c>
      <c r="F75" s="92">
        <v>10579.945424</v>
      </c>
      <c r="G75" s="93">
        <f>IF(AND(F75&gt;0,E75&gt;0),(E75/F75%)-100,"x  ")</f>
        <v>10.812662373521903</v>
      </c>
    </row>
    <row r="77" spans="1:7" x14ac:dyDescent="0.2">
      <c r="A77" s="33" t="s">
        <v>154</v>
      </c>
    </row>
    <row r="78" spans="1:7" x14ac:dyDescent="0.2">
      <c r="A78" s="70" t="s">
        <v>145</v>
      </c>
      <c r="B78" s="70"/>
      <c r="C78" s="70"/>
      <c r="D78" s="70"/>
      <c r="E78" s="70"/>
      <c r="F78" s="70"/>
      <c r="G78" s="70"/>
    </row>
    <row r="79" spans="1:7" x14ac:dyDescent="0.2">
      <c r="A79" s="117" t="s">
        <v>146</v>
      </c>
      <c r="B79" s="117"/>
      <c r="C79" s="117"/>
      <c r="D79" s="117"/>
      <c r="E79" s="117"/>
      <c r="F79" s="117"/>
      <c r="G79" s="117"/>
    </row>
  </sheetData>
  <mergeCells count="7">
    <mergeCell ref="A79:G79"/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5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2/19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160</v>
      </c>
      <c r="B2" s="118"/>
      <c r="C2" s="118"/>
      <c r="D2" s="118"/>
      <c r="E2" s="118"/>
      <c r="F2" s="118"/>
      <c r="G2" s="118"/>
    </row>
    <row r="3" spans="1:7" x14ac:dyDescent="0.2">
      <c r="A3" s="79"/>
      <c r="B3" s="118" t="s">
        <v>172</v>
      </c>
      <c r="C3" s="118"/>
      <c r="D3" s="118"/>
      <c r="E3" s="118"/>
      <c r="F3" s="118"/>
      <c r="G3" s="79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40" t="s">
        <v>173</v>
      </c>
      <c r="B29" s="140"/>
      <c r="C29" s="140"/>
      <c r="D29" s="140"/>
      <c r="E29" s="140"/>
      <c r="F29" s="140"/>
      <c r="G29" s="140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2/19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9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161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1" t="s">
        <v>89</v>
      </c>
      <c r="B3" s="146" t="s">
        <v>90</v>
      </c>
      <c r="C3" s="14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2"/>
      <c r="B4" s="148" t="s">
        <v>174</v>
      </c>
      <c r="C4" s="14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2"/>
      <c r="B5" s="144"/>
      <c r="C5" s="14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3"/>
      <c r="B6" s="144"/>
      <c r="C6" s="14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9">
        <v>11723.919201999999</v>
      </c>
      <c r="C8" s="100"/>
      <c r="D8" s="99">
        <v>10579.945424</v>
      </c>
      <c r="E8" s="10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2019</v>
      </c>
      <c r="C9" s="20">
        <v>2019</v>
      </c>
      <c r="D9" s="12">
        <v>2018</v>
      </c>
      <c r="E9" s="12">
        <v>2018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175</v>
      </c>
      <c r="B10" s="98">
        <v>1548.944659</v>
      </c>
      <c r="C10" s="101">
        <f t="shared" ref="C10:C24" si="0">IF(B$8&gt;0,B10/B$8*100,0)</f>
        <v>13.211833281278187</v>
      </c>
      <c r="D10" s="102">
        <v>1352.954479</v>
      </c>
      <c r="E10" s="101">
        <f t="shared" ref="E10:E24" si="1">IF(D$8&gt;0,D10/D$8*100,0)</f>
        <v>12.787915483296352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8">
        <v>1066.4953129999999</v>
      </c>
      <c r="C11" s="103">
        <f t="shared" si="0"/>
        <v>9.0967473813540529</v>
      </c>
      <c r="D11" s="102">
        <v>1106.2611609999999</v>
      </c>
      <c r="E11" s="101">
        <f t="shared" si="1"/>
        <v>10.45620857826459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176</v>
      </c>
      <c r="B12" s="98">
        <v>813.23133099999995</v>
      </c>
      <c r="C12" s="103">
        <f t="shared" si="0"/>
        <v>6.936514291750405</v>
      </c>
      <c r="D12" s="102">
        <v>689.89449999999999</v>
      </c>
      <c r="E12" s="101">
        <f t="shared" si="1"/>
        <v>6.5207756028212955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63</v>
      </c>
      <c r="B13" s="98">
        <v>791.57389999999998</v>
      </c>
      <c r="C13" s="103">
        <f t="shared" si="0"/>
        <v>6.7517856986336469</v>
      </c>
      <c r="D13" s="102">
        <v>701.64392899999996</v>
      </c>
      <c r="E13" s="101">
        <f t="shared" si="1"/>
        <v>6.631829379841232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177</v>
      </c>
      <c r="B14" s="98">
        <v>698.84490800000003</v>
      </c>
      <c r="C14" s="103">
        <f t="shared" si="0"/>
        <v>5.9608471873533828</v>
      </c>
      <c r="D14" s="102">
        <v>224.68535299999999</v>
      </c>
      <c r="E14" s="101">
        <f t="shared" si="1"/>
        <v>2.123691039939716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45</v>
      </c>
      <c r="B15" s="98">
        <v>627.88966800000003</v>
      </c>
      <c r="C15" s="103">
        <f t="shared" si="0"/>
        <v>5.3556294374059439</v>
      </c>
      <c r="D15" s="102">
        <v>365.81518299999999</v>
      </c>
      <c r="E15" s="101">
        <f t="shared" si="1"/>
        <v>3.4576282612022666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47</v>
      </c>
      <c r="B16" s="98">
        <v>625.50302599999998</v>
      </c>
      <c r="C16" s="103">
        <f t="shared" si="0"/>
        <v>5.335272405266104</v>
      </c>
      <c r="D16" s="102">
        <v>650.570198</v>
      </c>
      <c r="E16" s="101">
        <f t="shared" si="1"/>
        <v>6.1490884114035111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62</v>
      </c>
      <c r="B17" s="98">
        <v>550.79471100000001</v>
      </c>
      <c r="C17" s="103">
        <f t="shared" si="0"/>
        <v>4.6980425360321414</v>
      </c>
      <c r="D17" s="102">
        <v>527.32029899999998</v>
      </c>
      <c r="E17" s="101">
        <f t="shared" si="1"/>
        <v>4.984149519370904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178</v>
      </c>
      <c r="B18" s="98">
        <v>478.62374199999999</v>
      </c>
      <c r="C18" s="103">
        <f t="shared" si="0"/>
        <v>4.08245513939017</v>
      </c>
      <c r="D18" s="102">
        <v>438.602395</v>
      </c>
      <c r="E18" s="101">
        <f t="shared" si="1"/>
        <v>4.1456016777275204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48</v>
      </c>
      <c r="B19" s="98">
        <v>427.12073700000002</v>
      </c>
      <c r="C19" s="103">
        <f t="shared" si="0"/>
        <v>3.6431566069402539</v>
      </c>
      <c r="D19" s="102">
        <v>420.64503000000002</v>
      </c>
      <c r="E19" s="101">
        <f t="shared" si="1"/>
        <v>3.9758714543629963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179</v>
      </c>
      <c r="B20" s="98">
        <v>418.37576100000001</v>
      </c>
      <c r="C20" s="103">
        <f t="shared" si="0"/>
        <v>3.5685657141737104</v>
      </c>
      <c r="D20" s="102">
        <v>398.56548099999998</v>
      </c>
      <c r="E20" s="101">
        <f t="shared" si="1"/>
        <v>3.7671789884272657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74</v>
      </c>
      <c r="B21" s="98">
        <v>328.224986</v>
      </c>
      <c r="C21" s="103">
        <f t="shared" si="0"/>
        <v>2.7996182875774824</v>
      </c>
      <c r="D21" s="102">
        <v>264.952765</v>
      </c>
      <c r="E21" s="101">
        <f t="shared" si="1"/>
        <v>2.5042923605160556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53</v>
      </c>
      <c r="B22" s="98">
        <v>278.398076</v>
      </c>
      <c r="C22" s="103">
        <f t="shared" si="0"/>
        <v>2.3746161262567189</v>
      </c>
      <c r="D22" s="102">
        <v>270.49042400000002</v>
      </c>
      <c r="E22" s="101">
        <f t="shared" si="1"/>
        <v>2.5566334528192178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180</v>
      </c>
      <c r="B23" s="98">
        <v>230.304866</v>
      </c>
      <c r="C23" s="103">
        <f t="shared" si="0"/>
        <v>1.9644016819965118</v>
      </c>
      <c r="D23" s="102">
        <v>227.646534</v>
      </c>
      <c r="E23" s="101">
        <f t="shared" si="1"/>
        <v>2.1516796625774353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54</v>
      </c>
      <c r="B24" s="98">
        <v>208.18476999999999</v>
      </c>
      <c r="C24" s="103">
        <f t="shared" si="0"/>
        <v>1.7757267549616467</v>
      </c>
      <c r="D24" s="102">
        <v>184.89918399999999</v>
      </c>
      <c r="E24" s="101">
        <f t="shared" si="1"/>
        <v>1.7476383534131168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91</v>
      </c>
      <c r="B26" s="98">
        <f>B8-(SUM(B10:B24))</f>
        <v>2631.4087479999998</v>
      </c>
      <c r="C26" s="103">
        <f>IF(B$8&gt;0,B26/B$8*100,0)</f>
        <v>22.444787469629645</v>
      </c>
      <c r="D26" s="102">
        <f>D8-(SUM(D10:D24))</f>
        <v>2754.9985090000009</v>
      </c>
      <c r="E26" s="101">
        <f>IF(D$8&gt;0,D26/D$8*100,0)</f>
        <v>26.039817774016534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181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2019</v>
      </c>
      <c r="C33" s="6">
        <v>2018</v>
      </c>
      <c r="D33" s="6">
        <v>2017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92</v>
      </c>
      <c r="B34" s="104">
        <v>1924.0874710000001</v>
      </c>
      <c r="C34" s="104">
        <v>1761.673495</v>
      </c>
      <c r="D34" s="104">
        <v>1687.0477860000001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93</v>
      </c>
      <c r="B35" s="104">
        <v>1960.9783210000001</v>
      </c>
      <c r="C35" s="104">
        <v>1586.8445529999999</v>
      </c>
      <c r="D35" s="104">
        <v>1582.678306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94</v>
      </c>
      <c r="B36" s="104">
        <v>1969.9709330000001</v>
      </c>
      <c r="C36" s="104">
        <v>1822.9660799999999</v>
      </c>
      <c r="D36" s="104">
        <v>1858.326055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95</v>
      </c>
      <c r="B37" s="104">
        <v>2001.011221</v>
      </c>
      <c r="C37" s="104">
        <v>1780.4251979999999</v>
      </c>
      <c r="D37" s="104">
        <v>1597.5562849999999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96</v>
      </c>
      <c r="B38" s="104">
        <v>2025.300172</v>
      </c>
      <c r="C38" s="104">
        <v>1796.5935019999999</v>
      </c>
      <c r="D38" s="104">
        <v>1862.559882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97</v>
      </c>
      <c r="B39" s="104">
        <v>1842.5710839999999</v>
      </c>
      <c r="C39" s="104">
        <v>1831.4425960000001</v>
      </c>
      <c r="D39" s="104">
        <v>1747.24254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98</v>
      </c>
      <c r="B40" s="104">
        <v>0</v>
      </c>
      <c r="C40" s="104">
        <v>1992.014169</v>
      </c>
      <c r="D40" s="104">
        <v>1723.336147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99</v>
      </c>
      <c r="B41" s="104">
        <v>0</v>
      </c>
      <c r="C41" s="104">
        <v>1923.7128310000001</v>
      </c>
      <c r="D41" s="104">
        <v>1805.4256250000001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100</v>
      </c>
      <c r="B42" s="104">
        <v>0</v>
      </c>
      <c r="C42" s="104">
        <v>1837.1976440000001</v>
      </c>
      <c r="D42" s="104">
        <v>1687.3330940000001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101</v>
      </c>
      <c r="B43" s="104">
        <v>0</v>
      </c>
      <c r="C43" s="104">
        <v>2038.5523479999999</v>
      </c>
      <c r="D43" s="104">
        <v>1773.9858469999999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102</v>
      </c>
      <c r="B44" s="104">
        <v>0</v>
      </c>
      <c r="C44" s="104">
        <v>2010.261473</v>
      </c>
      <c r="D44" s="104">
        <v>1843.798092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103</v>
      </c>
      <c r="B45" s="104">
        <v>0</v>
      </c>
      <c r="C45" s="104">
        <v>1816.4477360000001</v>
      </c>
      <c r="D45" s="104">
        <v>1609.053541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6" t="s">
        <v>163</v>
      </c>
      <c r="B46" s="84"/>
      <c r="C46" s="84"/>
      <c r="D46" s="85"/>
    </row>
    <row r="47" spans="1:26" x14ac:dyDescent="0.2">
      <c r="A47" s="81"/>
      <c r="B47" s="81">
        <v>2019</v>
      </c>
      <c r="C47" s="81">
        <v>2018</v>
      </c>
      <c r="D47" s="81">
        <v>2017</v>
      </c>
    </row>
    <row r="48" spans="1:26" x14ac:dyDescent="0.2">
      <c r="A48" s="81" t="s">
        <v>92</v>
      </c>
      <c r="B48" s="83">
        <f>IF(B34=0,#N/A,B34)</f>
        <v>1924.0874710000001</v>
      </c>
      <c r="C48" s="83">
        <f t="shared" ref="C48:D48" si="2">IF(C34=0,#N/A,C34)</f>
        <v>1761.673495</v>
      </c>
      <c r="D48" s="83">
        <f t="shared" si="2"/>
        <v>1687.0477860000001</v>
      </c>
    </row>
    <row r="49" spans="1:4" x14ac:dyDescent="0.2">
      <c r="A49" s="82" t="s">
        <v>93</v>
      </c>
      <c r="B49" s="83">
        <f t="shared" ref="B49:D59" si="3">IF(B35=0,#N/A,B35)</f>
        <v>1960.9783210000001</v>
      </c>
      <c r="C49" s="83">
        <f t="shared" si="3"/>
        <v>1586.8445529999999</v>
      </c>
      <c r="D49" s="83">
        <f t="shared" si="3"/>
        <v>1582.678306</v>
      </c>
    </row>
    <row r="50" spans="1:4" x14ac:dyDescent="0.2">
      <c r="A50" s="82" t="s">
        <v>94</v>
      </c>
      <c r="B50" s="83">
        <f t="shared" si="3"/>
        <v>1969.9709330000001</v>
      </c>
      <c r="C50" s="83">
        <f t="shared" si="3"/>
        <v>1822.9660799999999</v>
      </c>
      <c r="D50" s="83">
        <f t="shared" si="3"/>
        <v>1858.326055</v>
      </c>
    </row>
    <row r="51" spans="1:4" x14ac:dyDescent="0.2">
      <c r="A51" s="81" t="s">
        <v>95</v>
      </c>
      <c r="B51" s="83">
        <f t="shared" si="3"/>
        <v>2001.011221</v>
      </c>
      <c r="C51" s="83">
        <f t="shared" si="3"/>
        <v>1780.4251979999999</v>
      </c>
      <c r="D51" s="83">
        <f t="shared" si="3"/>
        <v>1597.5562849999999</v>
      </c>
    </row>
    <row r="52" spans="1:4" x14ac:dyDescent="0.2">
      <c r="A52" s="82" t="s">
        <v>96</v>
      </c>
      <c r="B52" s="83">
        <f t="shared" si="3"/>
        <v>2025.300172</v>
      </c>
      <c r="C52" s="83">
        <f t="shared" si="3"/>
        <v>1796.5935019999999</v>
      </c>
      <c r="D52" s="83">
        <f t="shared" si="3"/>
        <v>1862.559882</v>
      </c>
    </row>
    <row r="53" spans="1:4" x14ac:dyDescent="0.2">
      <c r="A53" s="82" t="s">
        <v>97</v>
      </c>
      <c r="B53" s="83">
        <f t="shared" si="3"/>
        <v>1842.5710839999999</v>
      </c>
      <c r="C53" s="83">
        <f t="shared" si="3"/>
        <v>1831.4425960000001</v>
      </c>
      <c r="D53" s="83">
        <f t="shared" si="3"/>
        <v>1747.24254</v>
      </c>
    </row>
    <row r="54" spans="1:4" x14ac:dyDescent="0.2">
      <c r="A54" s="81" t="s">
        <v>98</v>
      </c>
      <c r="B54" s="83" t="e">
        <f t="shared" si="3"/>
        <v>#N/A</v>
      </c>
      <c r="C54" s="83">
        <f t="shared" si="3"/>
        <v>1992.014169</v>
      </c>
      <c r="D54" s="83">
        <f t="shared" si="3"/>
        <v>1723.336147</v>
      </c>
    </row>
    <row r="55" spans="1:4" x14ac:dyDescent="0.2">
      <c r="A55" s="82" t="s">
        <v>99</v>
      </c>
      <c r="B55" s="83" t="e">
        <f t="shared" si="3"/>
        <v>#N/A</v>
      </c>
      <c r="C55" s="83">
        <f t="shared" si="3"/>
        <v>1923.7128310000001</v>
      </c>
      <c r="D55" s="83">
        <f t="shared" si="3"/>
        <v>1805.4256250000001</v>
      </c>
    </row>
    <row r="56" spans="1:4" x14ac:dyDescent="0.2">
      <c r="A56" s="82" t="s">
        <v>100</v>
      </c>
      <c r="B56" s="83" t="e">
        <f t="shared" si="3"/>
        <v>#N/A</v>
      </c>
      <c r="C56" s="83">
        <f t="shared" si="3"/>
        <v>1837.1976440000001</v>
      </c>
      <c r="D56" s="83">
        <f t="shared" si="3"/>
        <v>1687.3330940000001</v>
      </c>
    </row>
    <row r="57" spans="1:4" x14ac:dyDescent="0.2">
      <c r="A57" s="81" t="s">
        <v>101</v>
      </c>
      <c r="B57" s="83" t="e">
        <f t="shared" si="3"/>
        <v>#N/A</v>
      </c>
      <c r="C57" s="83">
        <f t="shared" si="3"/>
        <v>2038.5523479999999</v>
      </c>
      <c r="D57" s="83">
        <f t="shared" si="3"/>
        <v>1773.9858469999999</v>
      </c>
    </row>
    <row r="58" spans="1:4" x14ac:dyDescent="0.2">
      <c r="A58" s="82" t="s">
        <v>102</v>
      </c>
      <c r="B58" s="83" t="e">
        <f t="shared" si="3"/>
        <v>#N/A</v>
      </c>
      <c r="C58" s="83">
        <f t="shared" si="3"/>
        <v>2010.261473</v>
      </c>
      <c r="D58" s="83">
        <f t="shared" si="3"/>
        <v>1843.798092</v>
      </c>
    </row>
    <row r="59" spans="1:4" x14ac:dyDescent="0.2">
      <c r="A59" s="82" t="s">
        <v>103</v>
      </c>
      <c r="B59" s="83" t="e">
        <f t="shared" si="3"/>
        <v>#N/A</v>
      </c>
      <c r="C59" s="83">
        <f t="shared" si="3"/>
        <v>1816.4477360000001</v>
      </c>
      <c r="D59" s="83">
        <f t="shared" si="3"/>
        <v>1609.053541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2/19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2014-08-27T07:47:10Z</cp:lastPrinted>
  <dcterms:created xsi:type="dcterms:W3CDTF">2012-03-28T07:56:08Z</dcterms:created>
  <dcterms:modified xsi:type="dcterms:W3CDTF">2019-09-11T08:28:08Z</dcterms:modified>
  <cp:category>LIS-Bericht</cp:category>
</cp:coreProperties>
</file>