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855" tabRatio="819"/>
  </bookViews>
  <sheets>
    <sheet name="C_I_C_II_j14_S" sheetId="23" r:id="rId1"/>
    <sheet name="Impressum (S.2)" sheetId="22" r:id="rId2"/>
    <sheet name="Inhalt (S.3)" sheetId="24" r:id="rId3"/>
    <sheet name="Tab.1.1 (S.4)" sheetId="1" r:id="rId4"/>
    <sheet name="Tab.1.2 (S.5)" sheetId="5" r:id="rId5"/>
    <sheet name="Tab.1.3 (S.6)" sheetId="12" r:id="rId6"/>
    <sheet name="Tab.1.4 (S.7)" sheetId="6" r:id="rId7"/>
    <sheet name="noch Tab.1.4 (S.8)" sheetId="7" r:id="rId8"/>
    <sheet name="Tab.1.5 (S.9)" sheetId="13" r:id="rId9"/>
    <sheet name="noch Tab.1.5 (S.10)" sheetId="14" r:id="rId10"/>
    <sheet name="Tab.1.6 (S.11)" sheetId="8" r:id="rId11"/>
    <sheet name="noch Tab.1.6 (S.12)" sheetId="9" r:id="rId12"/>
    <sheet name="Tab.1.7 (S.13)" sheetId="16" r:id="rId13"/>
    <sheet name="noch Tab.1.7 (S.14)" sheetId="17" r:id="rId14"/>
    <sheet name="Tab.2 (S.15)" sheetId="10" r:id="rId15"/>
    <sheet name="noch Tab.2 (S.16)" sheetId="11"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 localSheetId="2">'[1]Tab 3 (14)'!#REF!</definedName>
    <definedName name="_">'[1]Tab 3 (14)'!#REF!</definedName>
    <definedName name="Z_1004_Abruf_aus_Zeitreihe_variabel" localSheetId="2">#REF!</definedName>
    <definedName name="Z_1004_Abruf_aus_Zeitreihe_variabel">#REF!</definedName>
  </definedNames>
  <calcPr calcId="145621"/>
</workbook>
</file>

<file path=xl/calcChain.xml><?xml version="1.0" encoding="utf-8"?>
<calcChain xmlns="http://schemas.openxmlformats.org/spreadsheetml/2006/main">
  <c r="B17" i="7" l="1"/>
  <c r="D27" i="17" l="1"/>
  <c r="C27" i="17"/>
  <c r="B27" i="17"/>
  <c r="D26" i="17"/>
  <c r="C26" i="17"/>
  <c r="B26" i="17"/>
  <c r="D25" i="17"/>
  <c r="C25" i="17"/>
  <c r="B25" i="17"/>
  <c r="D24" i="17"/>
  <c r="C24" i="17"/>
  <c r="B24" i="17"/>
  <c r="D23" i="17"/>
  <c r="C23" i="17"/>
  <c r="B23" i="17"/>
  <c r="D22" i="17"/>
  <c r="C22" i="17"/>
  <c r="B22" i="17"/>
  <c r="B21" i="17"/>
  <c r="D20" i="17"/>
  <c r="C20" i="17"/>
  <c r="B20" i="17"/>
  <c r="D19" i="17"/>
  <c r="C19" i="17"/>
  <c r="B19" i="17"/>
  <c r="D18" i="17"/>
  <c r="C18" i="17"/>
  <c r="B18" i="17"/>
  <c r="D17" i="17"/>
  <c r="C17" i="17"/>
  <c r="B17" i="17"/>
  <c r="D16" i="17"/>
  <c r="C16" i="17"/>
  <c r="B16" i="17"/>
  <c r="D15" i="17"/>
  <c r="C15" i="17"/>
  <c r="B15" i="17"/>
  <c r="D14" i="17"/>
  <c r="C14" i="17"/>
  <c r="B14" i="17"/>
  <c r="D12" i="17"/>
  <c r="C12" i="17"/>
  <c r="B12" i="17"/>
  <c r="D11" i="17"/>
  <c r="C11" i="17"/>
  <c r="B11" i="17"/>
  <c r="D10" i="17"/>
  <c r="C10" i="17"/>
  <c r="B10" i="17"/>
  <c r="D9" i="17"/>
  <c r="C9" i="17"/>
  <c r="B9" i="17"/>
  <c r="D26" i="16"/>
  <c r="C26" i="16"/>
  <c r="B26" i="16"/>
  <c r="D25" i="16"/>
  <c r="C25" i="16"/>
  <c r="B25" i="16"/>
  <c r="D24" i="16"/>
  <c r="C24" i="16"/>
  <c r="B24" i="16"/>
  <c r="D23" i="16"/>
  <c r="C23" i="16"/>
  <c r="B23" i="16"/>
  <c r="D22" i="16"/>
  <c r="C22" i="16"/>
  <c r="B22" i="16"/>
  <c r="B21" i="16"/>
  <c r="D20" i="16"/>
  <c r="C20" i="16"/>
  <c r="B20" i="16"/>
  <c r="D19" i="16"/>
  <c r="C19" i="16"/>
  <c r="B19" i="16"/>
  <c r="D18" i="16"/>
  <c r="C18" i="16"/>
  <c r="B18" i="16"/>
  <c r="D17" i="16"/>
  <c r="C17" i="16"/>
  <c r="B17" i="16"/>
  <c r="D16" i="16"/>
  <c r="C16" i="16"/>
  <c r="B16" i="16"/>
  <c r="D15" i="16"/>
  <c r="C15" i="16"/>
  <c r="B15" i="16"/>
  <c r="D14" i="16"/>
  <c r="C14" i="16"/>
  <c r="B14" i="16"/>
  <c r="D13" i="16"/>
  <c r="C13" i="16"/>
  <c r="B13" i="16"/>
  <c r="D12" i="16"/>
  <c r="C12" i="16"/>
  <c r="B12" i="16"/>
  <c r="D11" i="16"/>
  <c r="C11" i="16"/>
  <c r="B11" i="16"/>
  <c r="D10" i="16"/>
  <c r="C10" i="16"/>
  <c r="B10" i="16"/>
  <c r="D9" i="16"/>
  <c r="C9" i="16"/>
  <c r="B9" i="16"/>
  <c r="D27" i="9"/>
  <c r="C27" i="9"/>
  <c r="B27" i="9"/>
  <c r="D26" i="9"/>
  <c r="C26" i="9"/>
  <c r="B26" i="9"/>
  <c r="D25" i="9"/>
  <c r="C25" i="9"/>
  <c r="B25" i="9"/>
  <c r="D24" i="9"/>
  <c r="C24" i="9"/>
  <c r="B24" i="9"/>
  <c r="D23" i="9"/>
  <c r="C23" i="9"/>
  <c r="B23" i="9"/>
  <c r="D22" i="9"/>
  <c r="C22" i="9"/>
  <c r="B22" i="9"/>
  <c r="B21" i="9"/>
  <c r="D19" i="9"/>
  <c r="C19" i="9"/>
  <c r="B19" i="9"/>
  <c r="D18" i="9"/>
  <c r="C18" i="9"/>
  <c r="B18" i="9"/>
  <c r="D17" i="9"/>
  <c r="C17" i="9"/>
  <c r="B17" i="9"/>
  <c r="D16" i="9"/>
  <c r="C16" i="9"/>
  <c r="B16" i="9"/>
  <c r="D15" i="9"/>
  <c r="C15" i="9"/>
  <c r="B15" i="9"/>
  <c r="D14" i="9"/>
  <c r="C14" i="9"/>
  <c r="B14" i="9"/>
  <c r="D12" i="9"/>
  <c r="C12" i="9"/>
  <c r="B12" i="9"/>
  <c r="D11" i="9"/>
  <c r="C11" i="9"/>
  <c r="B11" i="9"/>
  <c r="D10" i="9"/>
  <c r="C10" i="9"/>
  <c r="B10" i="9"/>
  <c r="D9" i="9"/>
  <c r="C9" i="9"/>
  <c r="B9" i="9"/>
  <c r="D26" i="8"/>
  <c r="C26" i="8"/>
  <c r="B26" i="8"/>
  <c r="D25" i="8"/>
  <c r="C25" i="8"/>
  <c r="B25" i="8"/>
  <c r="D24" i="8"/>
  <c r="C24" i="8"/>
  <c r="B24" i="8"/>
  <c r="D23" i="8"/>
  <c r="C23" i="8"/>
  <c r="B23" i="8"/>
  <c r="D22" i="8"/>
  <c r="C22" i="8"/>
  <c r="B22" i="8"/>
  <c r="D21" i="8"/>
  <c r="C21" i="8"/>
  <c r="B21" i="8"/>
  <c r="D20" i="8"/>
  <c r="C20" i="8"/>
  <c r="B20" i="8"/>
  <c r="D19" i="8"/>
  <c r="C19" i="8"/>
  <c r="B19" i="8"/>
  <c r="D18" i="8"/>
  <c r="C18" i="8"/>
  <c r="B18" i="8"/>
  <c r="D17" i="8"/>
  <c r="C17" i="8"/>
  <c r="B17" i="8"/>
  <c r="D16" i="8"/>
  <c r="C16" i="8"/>
  <c r="B16" i="8"/>
  <c r="D15" i="8"/>
  <c r="C15" i="8"/>
  <c r="B15" i="8"/>
  <c r="D14" i="8"/>
  <c r="C14" i="8"/>
  <c r="B14" i="8"/>
  <c r="D13" i="8"/>
  <c r="C13" i="8"/>
  <c r="B13" i="8"/>
  <c r="D12" i="8"/>
  <c r="C12" i="8"/>
  <c r="B12" i="8"/>
  <c r="D11" i="8"/>
  <c r="C11" i="8"/>
  <c r="B11" i="8"/>
  <c r="D10" i="8"/>
  <c r="C10" i="8"/>
  <c r="B10" i="8"/>
  <c r="D9" i="8"/>
  <c r="C9" i="8"/>
  <c r="B9" i="8"/>
  <c r="D27" i="14"/>
  <c r="C27" i="14"/>
  <c r="B27" i="14"/>
  <c r="D26" i="14"/>
  <c r="C26" i="14"/>
  <c r="B26" i="14"/>
  <c r="D25" i="14"/>
  <c r="C25" i="14"/>
  <c r="B25" i="14"/>
  <c r="D24" i="14"/>
  <c r="C24" i="14"/>
  <c r="B24" i="14"/>
  <c r="D23" i="14"/>
  <c r="C23" i="14"/>
  <c r="B23" i="14"/>
  <c r="D22" i="14"/>
  <c r="C22" i="14"/>
  <c r="B22" i="14"/>
  <c r="B21" i="14"/>
  <c r="D20" i="14"/>
  <c r="C20" i="14"/>
  <c r="B20" i="14"/>
  <c r="D19" i="14"/>
  <c r="C19" i="14"/>
  <c r="B19" i="14"/>
  <c r="D18" i="14"/>
  <c r="C18" i="14"/>
  <c r="B18" i="14"/>
  <c r="D17" i="14"/>
  <c r="C17" i="14"/>
  <c r="B17" i="14"/>
  <c r="D16" i="14"/>
  <c r="C16" i="14"/>
  <c r="B16" i="14"/>
  <c r="D15" i="14"/>
  <c r="C15" i="14"/>
  <c r="B15" i="14"/>
  <c r="D14" i="14"/>
  <c r="C14" i="14"/>
  <c r="B14" i="14"/>
  <c r="D12" i="14"/>
  <c r="C12" i="14"/>
  <c r="B12" i="14"/>
  <c r="D11" i="14"/>
  <c r="C11" i="14"/>
  <c r="B11" i="14"/>
  <c r="D10" i="14"/>
  <c r="C10" i="14"/>
  <c r="B10" i="14"/>
  <c r="D9" i="14"/>
  <c r="C9" i="14"/>
  <c r="B9" i="14"/>
  <c r="D26" i="13"/>
  <c r="C26" i="13"/>
  <c r="B26" i="13"/>
  <c r="D25" i="13"/>
  <c r="C25" i="13"/>
  <c r="B25" i="13"/>
  <c r="D24" i="13"/>
  <c r="C24" i="13"/>
  <c r="B24" i="13"/>
  <c r="D23" i="13"/>
  <c r="C23" i="13"/>
  <c r="B23" i="13"/>
  <c r="D22" i="13"/>
  <c r="C22" i="13"/>
  <c r="B22" i="13"/>
  <c r="D21" i="13"/>
  <c r="C21" i="13"/>
  <c r="B21" i="13"/>
  <c r="D20" i="13"/>
  <c r="C20" i="13"/>
  <c r="B20" i="13"/>
  <c r="D19" i="13"/>
  <c r="C19" i="13"/>
  <c r="B19" i="13"/>
  <c r="D18" i="13"/>
  <c r="C18" i="13"/>
  <c r="B18" i="13"/>
  <c r="D17" i="13"/>
  <c r="C17" i="13"/>
  <c r="B17" i="13"/>
  <c r="D16" i="13"/>
  <c r="C16" i="13"/>
  <c r="B16" i="13"/>
  <c r="D15" i="13"/>
  <c r="C15" i="13"/>
  <c r="B15" i="13"/>
  <c r="D14" i="13"/>
  <c r="C14" i="13"/>
  <c r="B14" i="13"/>
  <c r="D13" i="13"/>
  <c r="C13" i="13"/>
  <c r="B13" i="13"/>
  <c r="D12" i="13"/>
  <c r="C12" i="13"/>
  <c r="B12" i="13"/>
  <c r="D11" i="13"/>
  <c r="C11" i="13"/>
  <c r="B11" i="13"/>
  <c r="D10" i="13"/>
  <c r="C10" i="13"/>
  <c r="B10" i="13"/>
  <c r="D9" i="13"/>
  <c r="C9" i="13"/>
  <c r="B9" i="13"/>
  <c r="D27" i="7"/>
  <c r="C27" i="7"/>
  <c r="B27" i="7"/>
  <c r="D25" i="7"/>
  <c r="C25" i="7"/>
  <c r="B25" i="7"/>
  <c r="D24" i="7"/>
  <c r="C24" i="7"/>
  <c r="B24" i="7"/>
  <c r="D23" i="7"/>
  <c r="C23" i="7"/>
  <c r="B23" i="7"/>
  <c r="D22" i="7"/>
  <c r="C22" i="7"/>
  <c r="B22" i="7"/>
  <c r="B21" i="7"/>
  <c r="D19" i="7"/>
  <c r="C19" i="7"/>
  <c r="B19" i="7"/>
  <c r="D18" i="7"/>
  <c r="C18" i="7"/>
  <c r="B18" i="7"/>
  <c r="D17" i="7"/>
  <c r="C17" i="7"/>
  <c r="D16" i="7"/>
  <c r="C16" i="7"/>
  <c r="B16" i="7"/>
  <c r="D15" i="7"/>
  <c r="C15" i="7"/>
  <c r="B15" i="7"/>
  <c r="D12" i="7"/>
  <c r="C12" i="7"/>
  <c r="B12" i="7"/>
  <c r="D11" i="7"/>
  <c r="C11" i="7"/>
  <c r="B11" i="7"/>
  <c r="D10" i="7"/>
  <c r="C10" i="7"/>
  <c r="B10" i="7"/>
  <c r="D9" i="7"/>
  <c r="C9" i="7"/>
  <c r="B9" i="7"/>
  <c r="D30" i="12"/>
  <c r="C30" i="12"/>
  <c r="B30" i="12"/>
  <c r="D29" i="12"/>
  <c r="C29" i="12"/>
  <c r="B29" i="12"/>
  <c r="D28" i="12"/>
  <c r="C28" i="12"/>
  <c r="B28" i="12"/>
  <c r="D27" i="12"/>
  <c r="C27" i="12"/>
  <c r="B27" i="12"/>
  <c r="D26" i="12"/>
  <c r="C26" i="12"/>
  <c r="B26" i="12"/>
  <c r="D25" i="12"/>
  <c r="C25" i="12"/>
  <c r="B25" i="12"/>
  <c r="D24" i="12"/>
  <c r="C24" i="12"/>
  <c r="B24" i="12"/>
  <c r="D23" i="12"/>
  <c r="C23" i="12"/>
  <c r="B23" i="12"/>
  <c r="B22" i="12"/>
  <c r="B21" i="12"/>
  <c r="D20" i="12"/>
  <c r="C20" i="12"/>
  <c r="B20" i="12"/>
  <c r="D19" i="12"/>
  <c r="C19" i="12"/>
  <c r="B19" i="12"/>
  <c r="D18" i="12"/>
  <c r="C18" i="12"/>
  <c r="B18" i="12"/>
  <c r="D17" i="12"/>
  <c r="C17" i="12"/>
  <c r="B17" i="12"/>
  <c r="D16" i="12"/>
  <c r="C16" i="12"/>
  <c r="B16" i="12"/>
  <c r="D15" i="12"/>
  <c r="C15" i="12"/>
  <c r="B15" i="12"/>
  <c r="D14" i="12"/>
  <c r="C14" i="12"/>
  <c r="B14" i="12"/>
  <c r="D12" i="12"/>
  <c r="C12" i="12"/>
  <c r="B12" i="12"/>
  <c r="D11" i="12"/>
  <c r="C11" i="12"/>
  <c r="B11" i="12"/>
  <c r="D10" i="12"/>
  <c r="C10" i="12"/>
  <c r="B10" i="12"/>
  <c r="D9" i="12"/>
  <c r="C9" i="12"/>
  <c r="B9" i="12"/>
  <c r="D30" i="5"/>
  <c r="C30" i="5"/>
  <c r="B30" i="5"/>
  <c r="D29" i="5"/>
  <c r="C29" i="5"/>
  <c r="B29" i="5"/>
  <c r="D28" i="5"/>
  <c r="C28" i="5"/>
  <c r="B28" i="5"/>
  <c r="D27" i="5"/>
  <c r="C27" i="5"/>
  <c r="B27" i="5"/>
  <c r="D26" i="5"/>
  <c r="C26" i="5"/>
  <c r="B26" i="5"/>
  <c r="D25" i="5"/>
  <c r="C25" i="5"/>
  <c r="B25" i="5"/>
  <c r="D24" i="5"/>
  <c r="C24" i="5"/>
  <c r="B24" i="5"/>
  <c r="D23" i="5"/>
  <c r="C23" i="5"/>
  <c r="B23" i="5"/>
  <c r="B22" i="5"/>
  <c r="B21" i="5"/>
  <c r="D20" i="5"/>
  <c r="C20" i="5"/>
  <c r="B20" i="5"/>
  <c r="D19" i="5"/>
  <c r="C19" i="5"/>
  <c r="B19" i="5"/>
  <c r="D18" i="5"/>
  <c r="C18" i="5"/>
  <c r="B18" i="5"/>
  <c r="D17" i="5"/>
  <c r="C17" i="5"/>
  <c r="B17" i="5"/>
  <c r="D16" i="5"/>
  <c r="C16" i="5"/>
  <c r="B16" i="5"/>
  <c r="D15" i="5"/>
  <c r="C15" i="5"/>
  <c r="B15" i="5"/>
  <c r="D14" i="5"/>
  <c r="C14" i="5"/>
  <c r="B14" i="5"/>
  <c r="D12" i="5"/>
  <c r="C12" i="5"/>
  <c r="B12" i="5"/>
  <c r="D11" i="5"/>
  <c r="C11" i="5"/>
  <c r="B11" i="5"/>
  <c r="D10" i="5"/>
  <c r="C10" i="5"/>
  <c r="B10" i="5"/>
  <c r="D9" i="5"/>
  <c r="C9" i="5"/>
  <c r="B9" i="5"/>
  <c r="D29" i="1"/>
  <c r="C29" i="1"/>
  <c r="B29" i="1"/>
  <c r="D28" i="1"/>
  <c r="C28" i="1"/>
  <c r="B28" i="1"/>
  <c r="D27" i="1"/>
  <c r="C27" i="1"/>
  <c r="B27" i="1"/>
  <c r="D26" i="1"/>
  <c r="C26" i="1"/>
  <c r="B26" i="1"/>
  <c r="D25" i="1"/>
  <c r="C25" i="1"/>
  <c r="B25" i="1"/>
  <c r="D24" i="1"/>
  <c r="C24" i="1"/>
  <c r="B24" i="1"/>
  <c r="D23" i="1"/>
  <c r="C23" i="1"/>
  <c r="B23" i="1"/>
  <c r="B22" i="1"/>
  <c r="B21" i="1"/>
  <c r="D20" i="1"/>
  <c r="C20" i="1"/>
  <c r="B20" i="1"/>
  <c r="D19" i="1"/>
  <c r="C19" i="1"/>
  <c r="B19" i="1"/>
  <c r="D18" i="1"/>
  <c r="C18" i="1"/>
  <c r="B18" i="1"/>
  <c r="D17" i="1"/>
  <c r="C17" i="1"/>
  <c r="B17" i="1"/>
  <c r="D16" i="1"/>
  <c r="C16" i="1"/>
  <c r="B16" i="1"/>
  <c r="D15" i="1"/>
  <c r="C15" i="1"/>
  <c r="B15" i="1"/>
  <c r="D14" i="1"/>
  <c r="C14" i="1"/>
  <c r="B14" i="1"/>
  <c r="D13" i="1"/>
  <c r="C13" i="1"/>
  <c r="B13" i="1"/>
  <c r="D12" i="1"/>
  <c r="C12" i="1"/>
  <c r="B12" i="1"/>
  <c r="D11" i="1"/>
  <c r="C11" i="1"/>
  <c r="B11" i="1"/>
  <c r="D10" i="1"/>
  <c r="C10" i="1"/>
  <c r="B10" i="1"/>
  <c r="D9" i="1"/>
  <c r="C9" i="1"/>
  <c r="B9" i="1"/>
  <c r="B21" i="11" l="1"/>
  <c r="B20" i="11"/>
  <c r="B19" i="11"/>
  <c r="B18" i="11"/>
  <c r="B17" i="11"/>
  <c r="B16" i="11"/>
  <c r="B14" i="11"/>
  <c r="B13" i="11"/>
  <c r="B12" i="11"/>
  <c r="B11" i="11"/>
  <c r="B10" i="11"/>
  <c r="B9" i="11"/>
  <c r="B8" i="11"/>
  <c r="D21" i="11"/>
  <c r="D20" i="11"/>
  <c r="D19" i="11"/>
  <c r="D18" i="11"/>
  <c r="D17" i="11"/>
  <c r="D16" i="11"/>
  <c r="D15" i="11"/>
  <c r="D14" i="11"/>
  <c r="D13" i="11"/>
  <c r="D12" i="11"/>
  <c r="D11" i="11"/>
  <c r="D10" i="11"/>
  <c r="D9" i="11"/>
  <c r="D8" i="11"/>
  <c r="D7" i="11"/>
  <c r="C21" i="11"/>
  <c r="C20" i="11"/>
  <c r="C19" i="11"/>
  <c r="C18" i="11"/>
  <c r="C17" i="11"/>
  <c r="C16" i="11"/>
  <c r="C15" i="11"/>
  <c r="C14" i="11"/>
  <c r="C13" i="11"/>
  <c r="C12" i="11"/>
  <c r="C11" i="11"/>
  <c r="C10" i="11"/>
  <c r="C9" i="11"/>
  <c r="C8" i="11"/>
  <c r="C7" i="11"/>
  <c r="C21" i="10"/>
  <c r="C20" i="10"/>
  <c r="C19" i="10"/>
  <c r="C18" i="10"/>
  <c r="C17" i="10"/>
  <c r="C16" i="10"/>
  <c r="C15" i="10"/>
  <c r="C14" i="10"/>
  <c r="C13" i="10"/>
  <c r="C12" i="10"/>
  <c r="C11" i="10"/>
  <c r="C10" i="10"/>
  <c r="C9" i="10"/>
  <c r="C8" i="10"/>
  <c r="D21" i="10"/>
  <c r="D20" i="10"/>
  <c r="D19" i="10"/>
  <c r="D18" i="10"/>
  <c r="D17" i="10"/>
  <c r="D16" i="10"/>
  <c r="D15" i="10"/>
  <c r="D14" i="10"/>
  <c r="D13" i="10"/>
  <c r="D12" i="10"/>
  <c r="D11" i="10"/>
  <c r="D10" i="10"/>
  <c r="D9" i="10"/>
  <c r="D8" i="10"/>
  <c r="D7" i="10"/>
  <c r="B21" i="10"/>
  <c r="B20" i="10"/>
  <c r="B19" i="10"/>
  <c r="B18" i="10"/>
  <c r="B17" i="10"/>
  <c r="B16" i="10"/>
  <c r="B15" i="10"/>
  <c r="B14" i="10"/>
  <c r="B13" i="10"/>
  <c r="B12" i="10"/>
  <c r="B11" i="10"/>
  <c r="B10" i="10"/>
  <c r="B9" i="10"/>
  <c r="B8" i="10"/>
  <c r="B7" i="10"/>
  <c r="D26" i="6"/>
  <c r="C26" i="6"/>
  <c r="B26" i="6"/>
  <c r="D25" i="6"/>
  <c r="C25" i="6"/>
  <c r="B25" i="6"/>
  <c r="D24" i="6"/>
  <c r="C24" i="6"/>
  <c r="B24" i="6"/>
  <c r="D23" i="6"/>
  <c r="C23" i="6"/>
  <c r="B23" i="6"/>
  <c r="D22" i="6"/>
  <c r="C22" i="6"/>
  <c r="B22" i="6"/>
  <c r="D21" i="6"/>
  <c r="C21" i="6"/>
  <c r="B21" i="6"/>
  <c r="D19" i="6"/>
  <c r="C19" i="6"/>
  <c r="B19" i="6"/>
  <c r="D18" i="6"/>
  <c r="C18" i="6"/>
  <c r="B18" i="6"/>
  <c r="D17" i="6"/>
  <c r="C17" i="6"/>
  <c r="B17" i="6"/>
  <c r="D16" i="6"/>
  <c r="C16" i="6"/>
  <c r="B16" i="6"/>
  <c r="D15" i="6"/>
  <c r="C15" i="6"/>
  <c r="B15" i="6"/>
  <c r="D13" i="6"/>
  <c r="C13" i="6"/>
  <c r="B13" i="6"/>
  <c r="D12" i="6"/>
  <c r="C12" i="6"/>
  <c r="B12" i="6"/>
  <c r="D11" i="6"/>
  <c r="C11" i="6"/>
  <c r="B11" i="6"/>
  <c r="D10" i="6"/>
  <c r="C10" i="6"/>
  <c r="B10" i="6"/>
  <c r="D9" i="6"/>
  <c r="C9" i="6"/>
  <c r="B9" i="6"/>
</calcChain>
</file>

<file path=xl/sharedStrings.xml><?xml version="1.0" encoding="utf-8"?>
<sst xmlns="http://schemas.openxmlformats.org/spreadsheetml/2006/main" count="526" uniqueCount="157">
  <si>
    <t>Nutzungs- und Fruchtarten</t>
  </si>
  <si>
    <t>Ertrag</t>
  </si>
  <si>
    <t>Erntemenge</t>
  </si>
  <si>
    <t>dt/ha</t>
  </si>
  <si>
    <t>t</t>
  </si>
  <si>
    <t xml:space="preserve">·  </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</si>
  <si>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</si>
  <si>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</si>
  <si>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</si>
  <si>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</si>
  <si>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</si>
  <si>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</si>
  <si>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</si>
  <si>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</si>
  <si>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</si>
  <si>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</si>
  <si>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</si>
  <si>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0431/6895-9310</t>
  </si>
  <si>
    <t>E-Mail:</t>
  </si>
  <si>
    <t xml:space="preserve">E-Mail: </t>
  </si>
  <si>
    <t>info@statistik-nord.de</t>
  </si>
  <si>
    <t xml:space="preserve">Auskünfte: </t>
  </si>
  <si>
    <t xml:space="preserve">040 42831-1766 </t>
  </si>
  <si>
    <t>0431 6895-9393</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</si>
  <si>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</si>
  <si>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</si>
  <si>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</si>
  <si>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</si>
  <si>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</si>
  <si>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</si>
  <si>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</si>
  <si>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</si>
  <si>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</si>
  <si>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Schleswig-Holstein</t>
  </si>
  <si>
    <t>Inhaltsverzeichnis</t>
  </si>
  <si>
    <t>Seite</t>
  </si>
  <si>
    <t>2.</t>
  </si>
  <si>
    <t xml:space="preserve">Getreide (ohne Körnermais) </t>
  </si>
  <si>
    <t>Winterweizen</t>
  </si>
  <si>
    <t>Wintergerste</t>
  </si>
  <si>
    <t>Futtererbsen</t>
  </si>
  <si>
    <t>Ackerbohnen</t>
  </si>
  <si>
    <t>Kartoffeln</t>
  </si>
  <si>
    <t xml:space="preserve">Zuckerrüben </t>
  </si>
  <si>
    <t>Winterraps</t>
  </si>
  <si>
    <t>Marsch</t>
  </si>
  <si>
    <t>Hohe Geest</t>
  </si>
  <si>
    <t>Vor-</t>
  </si>
  <si>
    <t>Hügelland</t>
  </si>
  <si>
    <t>Getreide</t>
  </si>
  <si>
    <t>Roggen</t>
  </si>
  <si>
    <t>FLENSBURG</t>
  </si>
  <si>
    <t>KIEL</t>
  </si>
  <si>
    <t>LÜBECK</t>
  </si>
  <si>
    <t>NEUMÜNSTER</t>
  </si>
  <si>
    <t>Dithmarschen</t>
  </si>
  <si>
    <t>Hzgt. Lauenburg</t>
  </si>
  <si>
    <t>Nordfriesland</t>
  </si>
  <si>
    <t>Ostholstein</t>
  </si>
  <si>
    <t>Pinneberg</t>
  </si>
  <si>
    <t>Plön</t>
  </si>
  <si>
    <t>Rendsburg- Eckernförde</t>
  </si>
  <si>
    <t>Schleswig- Flensburg</t>
  </si>
  <si>
    <t>Segeberg</t>
  </si>
  <si>
    <t>Steinburg</t>
  </si>
  <si>
    <t>Stormarn</t>
  </si>
  <si>
    <t>Zuckerrüben</t>
  </si>
  <si>
    <t>Vorgeest</t>
  </si>
  <si>
    <t xml:space="preserve">–  </t>
  </si>
  <si>
    <t xml:space="preserve">Telefon: </t>
  </si>
  <si>
    <t>ernte@statistik-nord.de</t>
  </si>
  <si>
    <t>Internet:</t>
  </si>
  <si>
    <t>Differenzen zwischen der Gesamtzahl und der Summe der Teilzahlen entstehen durch unabhängige Rundungen.</t>
  </si>
  <si>
    <t>Allen Rechnungen liegen ungerundete Zahlen zugrunde.</t>
  </si>
  <si>
    <t>STATISTISCHE BERICHTE</t>
  </si>
  <si>
    <t>Bodennutzung und Ernte</t>
  </si>
  <si>
    <t>1.1</t>
  </si>
  <si>
    <t xml:space="preserve">  Brotgetreidearten</t>
  </si>
  <si>
    <t xml:space="preserve">    Weizen</t>
  </si>
  <si>
    <t xml:space="preserve">      Winterweizen</t>
  </si>
  <si>
    <t xml:space="preserve">      Sommerweizen und Hartweizen</t>
  </si>
  <si>
    <t xml:space="preserve">    Roggen und Wintermenggetreide</t>
  </si>
  <si>
    <t xml:space="preserve">  Futtergetreidearten</t>
  </si>
  <si>
    <t xml:space="preserve">    Gerste</t>
  </si>
  <si>
    <t xml:space="preserve">      Wintergerste</t>
  </si>
  <si>
    <t xml:space="preserve">      Sommergerste</t>
  </si>
  <si>
    <t xml:space="preserve">    Triticale</t>
  </si>
  <si>
    <t xml:space="preserve">    Hafer und Sommermenggetreide</t>
  </si>
  <si>
    <r>
      <t xml:space="preserve">2 </t>
    </r>
    <r>
      <rPr>
        <sz val="8"/>
        <rFont val="Arial"/>
        <family val="2"/>
      </rPr>
      <t xml:space="preserve"> Erträge in Grünmasse gerechnet</t>
    </r>
  </si>
  <si>
    <r>
      <t>Gras auf dem Ackerland</t>
    </r>
    <r>
      <rPr>
        <vertAlign val="superscript"/>
        <sz val="9"/>
        <rFont val="Arial"/>
        <family val="2"/>
      </rPr>
      <t>1</t>
    </r>
    <r>
      <rPr>
        <sz val="9"/>
        <rFont val="Arial"/>
        <family val="2"/>
      </rPr>
      <t xml:space="preserve"> (zum Abmähen und Abweiden)</t>
    </r>
  </si>
  <si>
    <r>
      <t>Grünmais zur Grünfutter- und Silagegewinnung</t>
    </r>
    <r>
      <rPr>
        <vertAlign val="superscript"/>
        <sz val="9"/>
        <rFont val="Arial"/>
        <family val="2"/>
      </rPr>
      <t>2</t>
    </r>
  </si>
  <si>
    <r>
      <t>Grünmais Silomais</t>
    </r>
    <r>
      <rPr>
        <vertAlign val="superscript"/>
        <sz val="9"/>
        <rFont val="Arial"/>
        <family val="2"/>
      </rPr>
      <t>1</t>
    </r>
  </si>
  <si>
    <t>KREISFREIE STADT 
KREIS</t>
  </si>
  <si>
    <t>Auskunftsdienst:</t>
  </si>
  <si>
    <t>Sofern in den Produkten auf das Vorhandensein von Copyrightrechten Dritter 
hingewiesen wird, sind die in deren Produkten ausgewiesenen Copyrightbestimmungen 
zu wahren. Alle übrigen Rechte bleiben vorbehalten.</t>
  </si>
  <si>
    <t>Zeichenerklärung:</t>
  </si>
  <si>
    <t>1.</t>
  </si>
  <si>
    <t>1.2</t>
  </si>
  <si>
    <t>1.3</t>
  </si>
  <si>
    <t>1.4</t>
  </si>
  <si>
    <t>1.5</t>
  </si>
  <si>
    <t>1.6</t>
  </si>
  <si>
    <t>1.7</t>
  </si>
  <si>
    <t xml:space="preserve">nach Hauptnaturraum Marsch   </t>
  </si>
  <si>
    <t xml:space="preserve">nach Hauptnaturraum Hohe Geest  </t>
  </si>
  <si>
    <t xml:space="preserve">nach Hauptnaturraum Vorgeest  </t>
  </si>
  <si>
    <t xml:space="preserve">nach Hauptnaturraum Hügelland  </t>
  </si>
  <si>
    <t>1. Nutzungs- und Fruchtarten, Anbau, Ertrag und Erntemenge landwirtschaftlicher Feldfrüchte</t>
  </si>
  <si>
    <r>
      <rPr>
        <sz val="10"/>
        <rFont val="Arial"/>
        <family val="2"/>
      </rPr>
      <t xml:space="preserve">Noch: </t>
    </r>
    <r>
      <rPr>
        <b/>
        <sz val="10"/>
        <rFont val="Arial"/>
        <family val="2"/>
      </rPr>
      <t>1.</t>
    </r>
    <r>
      <rPr>
        <sz val="10"/>
        <rFont val="Arial"/>
        <family val="2"/>
      </rPr>
      <t xml:space="preserve"> </t>
    </r>
    <r>
      <rPr>
        <b/>
        <sz val="10"/>
        <rFont val="Arial"/>
        <family val="2"/>
      </rPr>
      <t>Nutzungs- und Fruchtarten, Anbau, Ertrag und Erntemenge landwirtschaftlicher Feldfrüchte</t>
    </r>
  </si>
  <si>
    <r>
      <t xml:space="preserve">Noch: </t>
    </r>
    <r>
      <rPr>
        <b/>
        <sz val="10"/>
        <rFont val="Arial"/>
        <family val="2"/>
      </rPr>
      <t>1. Nutzungs- und Fruchtarten, Anbau, Ertrag und Erntemenge landwirtschaftlicher Feldfrüchte</t>
    </r>
  </si>
  <si>
    <r>
      <rPr>
        <sz val="10"/>
        <rFont val="Arial"/>
        <family val="2"/>
      </rPr>
      <t xml:space="preserve">Noch: </t>
    </r>
    <r>
      <rPr>
        <b/>
        <sz val="10"/>
        <rFont val="Arial"/>
        <family val="2"/>
      </rPr>
      <t>1. Nutzungs- und Fruchtarten, Anbau, Ertrag und Erntemenge landwirtschaftlicher Feldfrüchte</t>
    </r>
  </si>
  <si>
    <t>1.4 nach Hauptnaturraum Marsch</t>
  </si>
  <si>
    <r>
      <rPr>
        <sz val="10"/>
        <rFont val="Arial"/>
        <family val="2"/>
      </rPr>
      <t>noch:</t>
    </r>
    <r>
      <rPr>
        <b/>
        <sz val="10"/>
        <rFont val="Arial"/>
        <family val="2"/>
      </rPr>
      <t xml:space="preserve"> 1.4 nach Hauptnaturraum Marsch</t>
    </r>
  </si>
  <si>
    <t>1.5 nach Hauptnaturraum Hohe Geest</t>
  </si>
  <si>
    <r>
      <rPr>
        <sz val="10"/>
        <rFont val="Arial"/>
        <family val="2"/>
      </rPr>
      <t>noch:</t>
    </r>
    <r>
      <rPr>
        <b/>
        <sz val="10"/>
        <rFont val="Arial"/>
        <family val="2"/>
      </rPr>
      <t xml:space="preserve"> 1.5 nach Hauptnaturraum Hohe Geest</t>
    </r>
  </si>
  <si>
    <t>1.6 nach Hauptnaturraum Vorgeest</t>
  </si>
  <si>
    <r>
      <rPr>
        <sz val="10"/>
        <rFont val="Arial"/>
        <family val="2"/>
      </rPr>
      <t>noch:</t>
    </r>
    <r>
      <rPr>
        <b/>
        <sz val="10"/>
        <rFont val="Arial"/>
        <family val="2"/>
      </rPr>
      <t xml:space="preserve"> 1.6 nach Hauptnaturraum Vorgeest</t>
    </r>
  </si>
  <si>
    <t>1.7 nach Hauptnaturraum Hügelland</t>
  </si>
  <si>
    <r>
      <rPr>
        <sz val="10"/>
        <rFont val="Arial"/>
        <family val="2"/>
      </rPr>
      <t>noch:</t>
    </r>
    <r>
      <rPr>
        <b/>
        <sz val="10"/>
        <rFont val="Arial"/>
        <family val="2"/>
      </rPr>
      <t xml:space="preserve"> 1.7 nach Hauptnaturraum Hügelland</t>
    </r>
  </si>
  <si>
    <t xml:space="preserve">in Schleswig-Holstein 2013  </t>
  </si>
  <si>
    <t>Klee und Kleegras</t>
  </si>
  <si>
    <t>Dauerwiesen</t>
  </si>
  <si>
    <t>Mähweiden  und Weiden</t>
  </si>
  <si>
    <r>
      <t>Grünmais zur Grünfutter- und Silagegewinnung</t>
    </r>
    <r>
      <rPr>
        <vertAlign val="superscript"/>
        <sz val="9"/>
        <rFont val="Arial"/>
        <family val="2"/>
      </rPr>
      <t>1</t>
    </r>
  </si>
  <si>
    <r>
      <t>Gras auf dem Ackerland</t>
    </r>
    <r>
      <rPr>
        <sz val="9"/>
        <rFont val="Arial"/>
        <family val="2"/>
      </rPr>
      <t xml:space="preserve"> (zum Abmähen und Abweiden)</t>
    </r>
  </si>
  <si>
    <t>Mähweiden und Weiden</t>
  </si>
  <si>
    <r>
      <t>1</t>
    </r>
    <r>
      <rPr>
        <sz val="8"/>
        <rFont val="Arial"/>
        <family val="2"/>
      </rPr>
      <t>Erträge in Grünmasse gerechnet</t>
    </r>
  </si>
  <si>
    <t>Anbaufläche        in 1 000 ha</t>
  </si>
  <si>
    <r>
      <rPr>
        <vertAlign val="superscript"/>
        <sz val="8"/>
        <rFont val="Arial"/>
        <family val="2"/>
      </rPr>
      <t>2</t>
    </r>
    <r>
      <rPr>
        <sz val="8"/>
        <rFont val="Arial"/>
        <family val="2"/>
      </rPr>
      <t>Erträge in Grünmasse gerechnet</t>
    </r>
  </si>
  <si>
    <t xml:space="preserve"> </t>
  </si>
  <si>
    <t>in Schleswig-Holstein 2014</t>
  </si>
  <si>
    <t>Qualitätskennzeichnung:</t>
  </si>
  <si>
    <t xml:space="preserve">in Schleswig-Holstein Durchschnitt der Jahre 2008 - 2013  </t>
  </si>
  <si>
    <t xml:space="preserve">in Schleswig-Holstein 2014  </t>
  </si>
  <si>
    <t xml:space="preserve">Hektarerträge ausgewählter Feldfrüchte in den Kreisen 2014  </t>
  </si>
  <si>
    <t>Durchschnitt 2008 - 2013</t>
  </si>
  <si>
    <t>1.2 Schleswig-Holstein 2013</t>
  </si>
  <si>
    <r>
      <rPr>
        <vertAlign val="superscript"/>
        <sz val="8"/>
        <rFont val="Arial"/>
        <family val="2"/>
      </rPr>
      <t>1</t>
    </r>
    <r>
      <rPr>
        <sz val="8"/>
        <rFont val="Arial"/>
        <family val="2"/>
      </rPr>
      <t>Erläuterungen zu Qualitätskennzeichnung siehe "Qualitätskennzeichnung"</t>
    </r>
  </si>
  <si>
    <r>
      <t>Anbaufläche        in 1 000 ha</t>
    </r>
    <r>
      <rPr>
        <vertAlign val="superscript"/>
        <sz val="9"/>
        <rFont val="Arial"/>
        <family val="2"/>
      </rPr>
      <t>1</t>
    </r>
  </si>
  <si>
    <t>1.3 Schleswig-Holstein 2014</t>
  </si>
  <si>
    <t>2. Hektarerträge ausgewählter Feldfrüchte in den Kreisen 2014</t>
  </si>
  <si>
    <t>Anbaufläche in    1 000 ha</t>
  </si>
  <si>
    <t xml:space="preserve">/  </t>
  </si>
  <si>
    <t xml:space="preserve">Nutzungs- und Fruchtarten, Anbau, Ertrag und Erntemengen landwirtschaftlicher Feldfrüchte  </t>
  </si>
  <si>
    <t>1.1 Schleswig-Holstein Durchschnitt der Jahre 2008 - 2013</t>
  </si>
  <si>
    <r>
      <rPr>
        <sz val="10"/>
        <rFont val="Arial"/>
        <family val="2"/>
      </rPr>
      <t>Noch:</t>
    </r>
    <r>
      <rPr>
        <b/>
        <sz val="10"/>
        <rFont val="Arial"/>
        <family val="2"/>
      </rPr>
      <t xml:space="preserve"> 2. Hektarerträge ausgewählter Feldfrüchte in den Kreisen 2014</t>
    </r>
  </si>
  <si>
    <t>© Statistisches Amt für Hamburg und Schleswig-Holstein, Hamburg 2015</t>
  </si>
  <si>
    <t>Es ist zu berücksichtigen, dass bei den Flächenangaben aus der endgültigen Bodennutzungshaupterhebung 2014 eine Qualitätskennzeichnung erfolgte. Alle Merkmalswerte mit einem einfachen relativen Standartfehler von mehr als 10 Prozent bis unter 15 Prozent wurden mit Klammern versehen und alle Werte mit einem Standartfehler von mehr als 15 Prozent wurden durch einen Schrägstrich ersetzt. Mit den auf  Basis dieser Flächen berechneten Erntemengen wurde entsprechend verfahren.</t>
  </si>
  <si>
    <r>
      <rPr>
        <vertAlign val="superscript"/>
        <sz val="8"/>
        <rFont val="Arial"/>
        <family val="2"/>
      </rPr>
      <t xml:space="preserve">1  </t>
    </r>
    <r>
      <rPr>
        <sz val="8"/>
        <rFont val="Arial"/>
        <family val="2"/>
      </rPr>
      <t>Erträge in Grünmasse gerechnet</t>
    </r>
  </si>
  <si>
    <r>
      <t>Anbaufläche
in 1 000 ha</t>
    </r>
    <r>
      <rPr>
        <vertAlign val="superscript"/>
        <sz val="9"/>
        <rFont val="Arial"/>
        <family val="2"/>
      </rPr>
      <t>1</t>
    </r>
  </si>
  <si>
    <r>
      <rPr>
        <vertAlign val="superscript"/>
        <sz val="8"/>
        <rFont val="Arial"/>
        <family val="2"/>
      </rPr>
      <t xml:space="preserve">1  </t>
    </r>
    <r>
      <rPr>
        <sz val="8"/>
        <rFont val="Arial"/>
        <family val="2"/>
      </rPr>
      <t>Erläuterungen zu Qualitätskennzeichnung siehe "Qualitätskennzeichnung"</t>
    </r>
  </si>
  <si>
    <t>Anbaufläche
in 1 000 ha</t>
  </si>
  <si>
    <r>
      <rPr>
        <vertAlign val="superscript"/>
        <sz val="8"/>
        <rFont val="Arial"/>
        <family val="2"/>
      </rPr>
      <t xml:space="preserve">2  </t>
    </r>
    <r>
      <rPr>
        <sz val="8"/>
        <rFont val="Arial"/>
        <family val="2"/>
      </rPr>
      <t>Erträge in Grünmasse gerechnet</t>
    </r>
  </si>
  <si>
    <r>
      <t xml:space="preserve">1  </t>
    </r>
    <r>
      <rPr>
        <sz val="8"/>
        <rFont val="Arial"/>
        <family val="2"/>
      </rPr>
      <t>Erträge in Grünmasse gerechnet</t>
    </r>
  </si>
  <si>
    <r>
      <t xml:space="preserve">2  </t>
    </r>
    <r>
      <rPr>
        <sz val="8"/>
        <rFont val="Arial"/>
        <family val="2"/>
      </rPr>
      <t>Erträge in Grünmasse gerechnet</t>
    </r>
  </si>
  <si>
    <t>Herausgegeben am: 7. Mai 2015</t>
  </si>
  <si>
    <t>Kennziffer: C I/C II - j 14 SH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</si>
</sst>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 ###\ ##0&quot;  &quot;;\-###\ ###\ ##0&quot;  &quot;;&quot;-  &quot;"/>
    <numFmt numFmtId="166" formatCode="###\ ###\ ##0.0&quot;  &quot;;\-###\ ###\ ##0.0&quot;  &quot;;&quot;-  &quot;"/>
    <numFmt numFmtId="167" formatCode="#####\ ###\ ##0&quot;  &quot;;\-#####\ ###\ ##0&quot;  &quot;;&quot;-  &quot;\ \ "/>
    <numFmt numFmtId="168" formatCode="#####\ ###\ ##0.0&quot;  &quot;;\-#####\ ###\ ##0.0&quot;  &quot;;&quot;-  &quot;\ \ "/>
    <numFmt numFmtId="169" formatCode="#####\ ###\ ##0&quot;  &quot;;\-#####\ ###\ ##0&quot;  &quot;;&quot;–  &quot;\ "/>
  </numFmts>
  <fonts count="35">
    <font>
      <sz val="10"/>
      <name val="Arial"/>
    </font>
    <font>
      <sz val="12"/>
      <color theme="1"/>
      <name val="Arial"/>
      <family val="2"/>
    </font>
    <font>
      <sz val="11"/>
      <color theme="1"/>
      <name val="Calibri"/>
      <family val="2"/>
      <scheme val="minor"/>
    </font>
    <font>
      <sz val="10"/>
      <name val="Arial"/>
      <family val="2"/>
    </font>
    <font>
      <sz val="8"/>
      <name val="Arial"/>
      <family val="2"/>
    </font>
    <font>
      <sz val="10"/>
      <name val="Arial"/>
      <family val="2"/>
    </font>
    <font>
      <b/>
      <sz val="10"/>
      <name val="Arial"/>
      <family val="2"/>
    </font>
    <font>
      <vertAlign val="superscript"/>
      <sz val="10"/>
      <name val="Arial"/>
      <family val="2"/>
    </font>
    <font>
      <vertAlign val="superscript"/>
      <sz val="8"/>
      <name val="Arial"/>
      <family val="2"/>
    </font>
    <font>
      <sz val="12"/>
      <name val="Arial"/>
      <family val="2"/>
    </font>
    <font>
      <b/>
      <sz val="13"/>
      <name val="Arial"/>
      <family val="2"/>
    </font>
    <font>
      <sz val="13"/>
      <name val="Arial"/>
      <family val="2"/>
    </font>
    <font>
      <sz val="10"/>
      <color indexed="8"/>
      <name val="MS Sans Serif"/>
      <family val="2"/>
    </font>
    <font>
      <b/>
      <sz val="12"/>
      <name val="Arial"/>
      <family val="2"/>
    </font>
    <font>
      <sz val="9"/>
      <name val="Arial"/>
      <family val="2"/>
    </font>
    <font>
      <vertAlign val="superscript"/>
      <sz val="11"/>
      <name val="Arial"/>
      <family val="2"/>
    </font>
    <font>
      <sz val="11"/>
      <name val="Arial"/>
      <family val="2"/>
    </font>
    <font>
      <vertAlign val="superscript"/>
      <sz val="9"/>
      <name val="Arial"/>
      <family val="2"/>
    </font>
    <font>
      <sz val="12"/>
      <color theme="1"/>
      <name val="Arial"/>
      <family val="2"/>
    </font>
    <font>
      <b/>
      <sz val="12"/>
      <color theme="1"/>
      <name val="Arial"/>
      <family val="2"/>
    </font>
    <font>
      <u/>
      <sz val="10"/>
      <color theme="10"/>
      <name val="MS Sans Serif"/>
      <family val="2"/>
    </font>
    <font>
      <sz val="10"/>
      <color theme="1"/>
      <name val="Arial"/>
      <family val="2"/>
    </font>
    <font>
      <sz val="8"/>
      <color theme="1"/>
      <name val="Arial"/>
      <family val="2"/>
    </font>
    <font>
      <sz val="16"/>
      <color theme="1"/>
      <name val="Arial"/>
      <family val="2"/>
    </font>
    <font>
      <sz val="18"/>
      <color theme="1"/>
      <name val="Arial"/>
      <family val="2"/>
    </font>
    <font>
      <sz val="30"/>
      <color theme="1"/>
      <name val="Arial"/>
      <family val="2"/>
    </font>
    <font>
      <b/>
      <sz val="10"/>
      <color theme="1"/>
      <name val="Arial"/>
      <family val="2"/>
    </font>
    <font>
      <sz val="10"/>
      <name val="MS Sans Serif"/>
      <family val="2"/>
    </font>
    <font>
      <sz val="30"/>
      <color indexed="8"/>
      <name val="MS Sans Serif"/>
      <family val="2"/>
    </font>
    <font>
      <sz val="10"/>
      <color indexed="8"/>
      <name val="Arial"/>
      <family val="2"/>
    </font>
    <font>
      <b/>
      <sz val="10"/>
      <color indexed="8"/>
      <name val="Arial"/>
      <family val="2"/>
    </font>
    <font>
      <b/>
      <sz val="9"/>
      <color indexed="8"/>
      <name val="Arial"/>
      <family val="2"/>
    </font>
    <font>
      <b/>
      <sz val="9"/>
      <name val="Arial"/>
      <family val="2"/>
    </font>
    <font>
      <sz val="9"/>
      <color indexed="8"/>
      <name val="Arial"/>
      <family val="2"/>
    </font>
    <font>
      <b/>
      <sz val="9"/>
      <color rgb="FFFF0000"/>
      <name val="Arial"/>
      <family val="2"/>
    </font>
  </fonts>
  <fills count="3">
    <fill>
      <patternFill patternType="none"/>
    </fill>
    <fill>
      <patternFill patternType="gray125"/>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s>
  <cellStyleXfs count="19">
    <xf numFmtId="0" fontId="0" fillId="0" borderId="0"/>
    <xf numFmtId="0" fontId="3" fillId="2" borderId="2" applyFill="0" applyBorder="0" applyAlignment="0">
      <alignment horizontal="left" vertical="center" indent="1"/>
    </xf>
    <xf numFmtId="0" fontId="20" fillId="0" borderId="0" applyNumberFormat="0" applyFill="0" applyBorder="0" applyAlignment="0" applyProtection="0"/>
    <xf numFmtId="0" fontId="12" fillId="0" borderId="0"/>
    <xf numFmtId="0" fontId="12" fillId="0" borderId="0"/>
    <xf numFmtId="0" fontId="3" fillId="2" borderId="1" applyBorder="0" applyAlignment="0">
      <alignment horizontal="centerContinuous"/>
    </xf>
    <xf numFmtId="0" fontId="21" fillId="0" borderId="0" applyFill="0" applyAlignment="0"/>
    <xf numFmtId="0" fontId="22" fillId="0" borderId="0" applyFill="0" applyBorder="0" applyAlignment="0"/>
    <xf numFmtId="0" fontId="14" fillId="0" borderId="0" applyFill="0" applyBorder="0" applyAlignment="0"/>
    <xf numFmtId="0" fontId="2" fillId="0" borderId="0"/>
    <xf numFmtId="0" fontId="2" fillId="0" borderId="0"/>
    <xf numFmtId="0" fontId="12" fillId="0" borderId="0"/>
    <xf numFmtId="0" fontId="2" fillId="0" borderId="0"/>
    <xf numFmtId="0" fontId="12" fillId="0" borderId="0"/>
    <xf numFmtId="0" fontId="2" fillId="0" borderId="0"/>
    <xf numFmtId="0" fontId="3" fillId="0" borderId="0"/>
    <xf numFmtId="0" fontId="21" fillId="0" borderId="0"/>
    <xf numFmtId="0" fontId="3" fillId="0" borderId="0"/>
    <xf numFmtId="0" fontId="27" fillId="0" borderId="0"/>
  </cellStyleXfs>
  <cellXfs count="202">
    <xf numFmtId="0" fontId="0" fillId="0" borderId="0" xfId="0"/>
    <xf numFmtId="0" fontId="5" fillId="0" borderId="0" xfId="0" applyFont="1"/>
    <xf numFmtId="0" fontId="6" fillId="0" borderId="0" xfId="0" applyFont="1" applyAlignment="1">
      <alignment horizontal="right"/>
    </xf>
    <xf numFmtId="0" fontId="5" fillId="0" borderId="0" xfId="0" applyFont="1" applyAlignment="1"/>
    <xf numFmtId="0" fontId="8" fillId="0" borderId="0" xfId="0" applyFont="1"/>
    <xf numFmtId="0" fontId="3" fillId="0" borderId="0" xfId="0" applyFont="1"/>
    <xf numFmtId="0" fontId="12" fillId="0" borderId="0" xfId="3"/>
    <xf numFmtId="0" fontId="21" fillId="0" borderId="0" xfId="3" applyFont="1"/>
    <xf numFmtId="0" fontId="21" fillId="0" borderId="0" xfId="3" applyFont="1" applyAlignment="1">
      <alignment horizontal="left" vertical="top"/>
    </xf>
    <xf numFmtId="0" fontId="21" fillId="0" borderId="0" xfId="3" applyFont="1" applyAlignment="1">
      <alignment horizontal="left"/>
    </xf>
    <xf numFmtId="0" fontId="20" fillId="0" borderId="0" xfId="2" applyAlignment="1">
      <alignment horizontal="left"/>
    </xf>
    <xf numFmtId="0" fontId="3" fillId="0" borderId="0" xfId="4" quotePrefix="1" applyFont="1" applyAlignment="1">
      <alignment horizontal="left"/>
    </xf>
    <xf numFmtId="0" fontId="3" fillId="0" borderId="0" xfId="4" applyFont="1"/>
    <xf numFmtId="0" fontId="3" fillId="0" borderId="0" xfId="4" applyFont="1" applyAlignment="1">
      <alignment horizontal="left"/>
    </xf>
    <xf numFmtId="0" fontId="3" fillId="0" borderId="0" xfId="3" applyFont="1" applyAlignment="1">
      <alignment horizontal="left"/>
    </xf>
    <xf numFmtId="0" fontId="6" fillId="0" borderId="0" xfId="0" applyFont="1" applyBorder="1"/>
    <xf numFmtId="0" fontId="3" fillId="0" borderId="0" xfId="0" applyFont="1" applyAlignment="1"/>
    <xf numFmtId="0" fontId="7" fillId="0" borderId="0" xfId="0" applyFont="1"/>
    <xf numFmtId="0" fontId="15" fillId="0" borderId="0" xfId="0" applyFont="1"/>
    <xf numFmtId="0" fontId="16" fillId="0" borderId="0" xfId="0" applyFont="1"/>
    <xf numFmtId="0" fontId="6" fillId="0" borderId="0" xfId="0" applyFont="1" applyAlignment="1">
      <alignment horizontal="center" vertical="center"/>
    </xf>
    <xf numFmtId="0" fontId="14" fillId="0" borderId="0" xfId="0" applyFont="1" applyFill="1"/>
    <xf numFmtId="0" fontId="17" fillId="0" borderId="0" xfId="0" applyFont="1"/>
    <xf numFmtId="0" fontId="4" fillId="0" borderId="0" xfId="0" applyFont="1"/>
    <xf numFmtId="164" fontId="3" fillId="0" borderId="0" xfId="0" applyNumberFormat="1" applyFont="1" applyFill="1" applyBorder="1" applyAlignment="1">
      <alignment horizontal="center"/>
    </xf>
    <xf numFmtId="0" fontId="3" fillId="0" borderId="0" xfId="0" applyFont="1" applyFill="1"/>
    <xf numFmtId="164" fontId="0" fillId="0" borderId="0" xfId="0" applyNumberFormat="1"/>
    <xf numFmtId="0" fontId="3" fillId="0" borderId="0" xfId="1" applyFill="1" applyBorder="1" applyAlignment="1"/>
    <xf numFmtId="0" fontId="6" fillId="0" borderId="0" xfId="0" applyFont="1" applyAlignment="1">
      <alignment vertical="center"/>
    </xf>
    <xf numFmtId="0" fontId="0" fillId="0" borderId="0" xfId="0" applyBorder="1"/>
    <xf numFmtId="0" fontId="8" fillId="0" borderId="0" xfId="0" applyFont="1" applyBorder="1"/>
    <xf numFmtId="0" fontId="12" fillId="0" borderId="0" xfId="3" applyAlignment="1">
      <alignment horizontal="left" vertical="top" wrapText="1"/>
    </xf>
    <xf numFmtId="0" fontId="21" fillId="0" borderId="0" xfId="3" applyFont="1" applyAlignment="1">
      <alignment horizontal="left" wrapText="1"/>
    </xf>
    <xf numFmtId="0" fontId="12" fillId="0" borderId="0" xfId="3" applyAlignment="1">
      <alignment horizontal="left" wrapText="1"/>
    </xf>
    <xf numFmtId="0" fontId="12" fillId="0" borderId="0" xfId="3" applyFont="1"/>
    <xf numFmtId="0" fontId="6" fillId="0" borderId="0" xfId="4" applyFont="1" applyAlignment="1">
      <alignment horizontal="left"/>
    </xf>
    <xf numFmtId="0" fontId="21" fillId="0" borderId="0" xfId="16"/>
    <xf numFmtId="0" fontId="9" fillId="0" borderId="0" xfId="16" applyFont="1"/>
    <xf numFmtId="0" fontId="18" fillId="0" borderId="0" xfId="16" applyFont="1"/>
    <xf numFmtId="0" fontId="9" fillId="0" borderId="0" xfId="16" applyFont="1" applyAlignment="1">
      <alignment horizontal="right"/>
    </xf>
    <xf numFmtId="0" fontId="3" fillId="0" borderId="0" xfId="16" applyFont="1"/>
    <xf numFmtId="0" fontId="10" fillId="0" borderId="0" xfId="16" applyFont="1" applyAlignment="1">
      <alignment horizontal="center"/>
    </xf>
    <xf numFmtId="0" fontId="4" fillId="0" borderId="0" xfId="11" applyFont="1"/>
    <xf numFmtId="0" fontId="31" fillId="0" borderId="0" xfId="11" applyFont="1" applyAlignment="1">
      <alignment wrapText="1"/>
    </xf>
    <xf numFmtId="0" fontId="14" fillId="0" borderId="0" xfId="11" applyFont="1" applyAlignment="1">
      <alignment horizontal="right" wrapText="1"/>
    </xf>
    <xf numFmtId="0" fontId="32" fillId="0" borderId="0" xfId="11" applyFont="1" applyAlignment="1">
      <alignment horizontal="right" wrapText="1"/>
    </xf>
    <xf numFmtId="0" fontId="32" fillId="0" borderId="0" xfId="11" applyFont="1" applyAlignment="1">
      <alignment wrapText="1"/>
    </xf>
    <xf numFmtId="0" fontId="14" fillId="0" borderId="0" xfId="11" applyFont="1" applyAlignment="1">
      <alignment wrapText="1"/>
    </xf>
    <xf numFmtId="0" fontId="14" fillId="0" borderId="0" xfId="11" applyFont="1" applyAlignment="1">
      <alignment vertical="top" wrapText="1"/>
    </xf>
    <xf numFmtId="16" fontId="14" fillId="0" borderId="0" xfId="11" quotePrefix="1" applyNumberFormat="1" applyFont="1" applyAlignment="1">
      <alignment wrapText="1"/>
    </xf>
    <xf numFmtId="0" fontId="14" fillId="0" borderId="0" xfId="11" quotePrefix="1" applyFont="1" applyAlignment="1">
      <alignment wrapText="1"/>
    </xf>
    <xf numFmtId="0" fontId="14" fillId="0" borderId="0" xfId="11" applyNumberFormat="1" applyFont="1" applyAlignment="1">
      <alignment horizontal="right" wrapText="1"/>
    </xf>
    <xf numFmtId="0" fontId="14" fillId="0" borderId="0" xfId="11" applyFont="1" applyAlignment="1"/>
    <xf numFmtId="0" fontId="14" fillId="0" borderId="0" xfId="11" quotePrefix="1" applyFont="1" applyAlignment="1">
      <alignment vertical="top"/>
    </xf>
    <xf numFmtId="0" fontId="14" fillId="0" borderId="0" xfId="11" quotePrefix="1" applyFont="1" applyAlignment="1"/>
    <xf numFmtId="0" fontId="14" fillId="0" borderId="0" xfId="11" applyFont="1"/>
    <xf numFmtId="0" fontId="4" fillId="0" borderId="0" xfId="11" applyFont="1" applyAlignment="1"/>
    <xf numFmtId="0" fontId="4" fillId="0" borderId="0" xfId="11" applyFont="1" applyFill="1" applyAlignment="1">
      <alignment horizontal="center"/>
    </xf>
    <xf numFmtId="0" fontId="4" fillId="0" borderId="0" xfId="11" applyFont="1" applyFill="1"/>
    <xf numFmtId="0" fontId="4" fillId="0" borderId="0" xfId="11" applyFont="1" applyFill="1" applyAlignment="1">
      <alignment horizontal="left"/>
    </xf>
    <xf numFmtId="0" fontId="33" fillId="0" borderId="0" xfId="11" applyFont="1" applyAlignment="1">
      <alignment horizontal="right" wrapText="1"/>
    </xf>
    <xf numFmtId="0" fontId="14" fillId="2" borderId="6" xfId="5" applyFont="1" applyBorder="1" applyAlignment="1">
      <alignment horizontal="center" vertical="center"/>
    </xf>
    <xf numFmtId="0" fontId="14" fillId="2" borderId="7" xfId="5" applyFont="1" applyBorder="1" applyAlignment="1">
      <alignment horizontal="center" vertical="center"/>
    </xf>
    <xf numFmtId="0" fontId="14" fillId="0" borderId="2" xfId="0" applyFont="1" applyBorder="1" applyAlignment="1">
      <alignment horizontal="left" vertical="center"/>
    </xf>
    <xf numFmtId="168" fontId="14" fillId="0" borderId="5" xfId="0" applyNumberFormat="1" applyFont="1" applyBorder="1" applyAlignment="1">
      <alignment vertical="center"/>
    </xf>
    <xf numFmtId="166" fontId="14" fillId="0" borderId="0" xfId="0" applyNumberFormat="1" applyFont="1" applyBorder="1" applyAlignment="1">
      <alignment vertical="center"/>
    </xf>
    <xf numFmtId="165" fontId="14" fillId="0" borderId="0" xfId="0" applyNumberFormat="1" applyFont="1" applyBorder="1" applyAlignment="1">
      <alignment vertical="center"/>
    </xf>
    <xf numFmtId="0" fontId="14" fillId="0" borderId="0" xfId="0" applyFont="1" applyBorder="1" applyAlignment="1">
      <alignment horizontal="left"/>
    </xf>
    <xf numFmtId="168" fontId="14" fillId="0" borderId="5" xfId="0" applyNumberFormat="1" applyFont="1" applyBorder="1" applyAlignment="1"/>
    <xf numFmtId="166" fontId="14" fillId="0" borderId="0" xfId="0" applyNumberFormat="1" applyFont="1" applyBorder="1" applyAlignment="1"/>
    <xf numFmtId="165" fontId="14" fillId="0" borderId="0" xfId="0" applyNumberFormat="1" applyFont="1" applyBorder="1" applyAlignment="1"/>
    <xf numFmtId="168" fontId="14" fillId="0" borderId="5" xfId="0" applyNumberFormat="1" applyFont="1" applyBorder="1" applyAlignment="1">
      <alignment horizontal="right"/>
    </xf>
    <xf numFmtId="166" fontId="14" fillId="0" borderId="0" xfId="0" applyNumberFormat="1" applyFont="1" applyBorder="1" applyAlignment="1">
      <alignment horizontal="right"/>
    </xf>
    <xf numFmtId="165" fontId="14" fillId="0" borderId="0" xfId="0" applyNumberFormat="1" applyFont="1" applyBorder="1" applyAlignment="1">
      <alignment horizontal="right"/>
    </xf>
    <xf numFmtId="167" fontId="14" fillId="0" borderId="0" xfId="0" applyNumberFormat="1" applyFont="1" applyBorder="1" applyAlignment="1">
      <alignment horizontal="right"/>
    </xf>
    <xf numFmtId="0" fontId="14" fillId="0" borderId="9" xfId="0" applyFont="1" applyBorder="1" applyAlignment="1">
      <alignment horizontal="left"/>
    </xf>
    <xf numFmtId="168" fontId="14" fillId="0" borderId="8" xfId="0" applyNumberFormat="1" applyFont="1" applyBorder="1" applyAlignment="1">
      <alignment horizontal="right"/>
    </xf>
    <xf numFmtId="168" fontId="14" fillId="0" borderId="9" xfId="0" applyNumberFormat="1" applyFont="1" applyBorder="1" applyAlignment="1">
      <alignment horizontal="right"/>
    </xf>
    <xf numFmtId="165" fontId="14" fillId="0" borderId="9" xfId="0" applyNumberFormat="1" applyFont="1" applyBorder="1" applyAlignment="1"/>
    <xf numFmtId="0" fontId="14" fillId="0" borderId="4" xfId="0" applyFont="1" applyBorder="1" applyAlignment="1">
      <alignment horizontal="left" vertical="center"/>
    </xf>
    <xf numFmtId="168" fontId="14" fillId="0" borderId="3" xfId="0" applyNumberFormat="1" applyFont="1" applyBorder="1" applyAlignment="1">
      <alignment vertical="center"/>
    </xf>
    <xf numFmtId="166" fontId="14" fillId="0" borderId="4" xfId="0" applyNumberFormat="1" applyFont="1" applyBorder="1" applyAlignment="1">
      <alignment vertical="center"/>
    </xf>
    <xf numFmtId="165" fontId="14" fillId="0" borderId="4" xfId="0" applyNumberFormat="1" applyFont="1" applyBorder="1" applyAlignment="1">
      <alignment vertical="center"/>
    </xf>
    <xf numFmtId="166" fontId="14" fillId="0" borderId="0" xfId="0" applyNumberFormat="1" applyFont="1" applyBorder="1" applyAlignment="1">
      <alignment horizontal="right" indent="2"/>
    </xf>
    <xf numFmtId="167" fontId="14" fillId="0" borderId="9" xfId="0" applyNumberFormat="1" applyFont="1" applyBorder="1" applyAlignment="1">
      <alignment horizontal="right"/>
    </xf>
    <xf numFmtId="0" fontId="14" fillId="0" borderId="4" xfId="0" applyFont="1" applyBorder="1" applyAlignment="1">
      <alignment horizontal="left"/>
    </xf>
    <xf numFmtId="0" fontId="14" fillId="0" borderId="2" xfId="0" applyFont="1" applyBorder="1" applyAlignment="1">
      <alignment horizontal="left"/>
    </xf>
    <xf numFmtId="0" fontId="14" fillId="0" borderId="0" xfId="0" applyFont="1" applyBorder="1" applyAlignment="1">
      <alignment horizontal="left" vertical="center"/>
    </xf>
    <xf numFmtId="0" fontId="14" fillId="0" borderId="0" xfId="0" applyFont="1" applyBorder="1" applyAlignment="1">
      <alignment horizontal="left" vertical="center" indent="1"/>
    </xf>
    <xf numFmtId="0" fontId="14" fillId="2" borderId="10" xfId="5" applyFont="1" applyBorder="1" applyAlignment="1">
      <alignment horizontal="center" vertical="center" wrapText="1"/>
    </xf>
    <xf numFmtId="0" fontId="14" fillId="2" borderId="6" xfId="5" applyFont="1" applyBorder="1" applyAlignment="1">
      <alignment horizontal="center" vertical="center" wrapText="1"/>
    </xf>
    <xf numFmtId="0" fontId="14" fillId="2" borderId="10" xfId="5" applyFont="1" applyBorder="1" applyAlignment="1">
      <alignment horizontal="centerContinuous" vertical="center"/>
    </xf>
    <xf numFmtId="0" fontId="14" fillId="2" borderId="6" xfId="5" applyFont="1" applyBorder="1" applyAlignment="1">
      <alignment horizontal="centerContinuous"/>
    </xf>
    <xf numFmtId="164" fontId="14" fillId="0" borderId="0" xfId="0" applyNumberFormat="1" applyFont="1" applyBorder="1" applyAlignment="1">
      <alignment horizontal="right"/>
    </xf>
    <xf numFmtId="0" fontId="14" fillId="0" borderId="13" xfId="0" applyFont="1" applyBorder="1" applyAlignment="1">
      <alignment horizontal="left" vertical="center"/>
    </xf>
    <xf numFmtId="0" fontId="14" fillId="0" borderId="2" xfId="0" applyFont="1" applyBorder="1" applyAlignment="1">
      <alignment horizontal="left" vertical="center" indent="1"/>
    </xf>
    <xf numFmtId="0" fontId="14" fillId="0" borderId="13" xfId="0" applyFont="1" applyBorder="1" applyAlignment="1">
      <alignment horizontal="left"/>
    </xf>
    <xf numFmtId="0" fontId="32" fillId="0" borderId="14" xfId="0" applyFont="1" applyBorder="1" applyAlignment="1">
      <alignment horizontal="left"/>
    </xf>
    <xf numFmtId="166" fontId="32" fillId="0" borderId="9" xfId="0" applyNumberFormat="1" applyFont="1" applyBorder="1" applyAlignment="1">
      <alignment horizontal="right" indent="2"/>
    </xf>
    <xf numFmtId="0" fontId="26" fillId="0" borderId="0" xfId="3" applyFont="1" applyAlignment="1">
      <alignment horizontal="left"/>
    </xf>
    <xf numFmtId="167" fontId="14" fillId="0" borderId="4" xfId="0" applyNumberFormat="1" applyFont="1" applyBorder="1" applyAlignment="1">
      <alignment vertical="center"/>
    </xf>
    <xf numFmtId="0" fontId="14" fillId="0" borderId="14" xfId="0" applyFont="1" applyBorder="1" applyAlignment="1">
      <alignment horizontal="left"/>
    </xf>
    <xf numFmtId="0" fontId="4" fillId="0" borderId="0" xfId="0" applyFont="1" applyFill="1"/>
    <xf numFmtId="166" fontId="14" fillId="0" borderId="0" xfId="0" applyNumberFormat="1" applyFont="1" applyFill="1" applyBorder="1" applyAlignment="1"/>
    <xf numFmtId="165" fontId="14" fillId="0" borderId="0" xfId="0" applyNumberFormat="1" applyFont="1" applyFill="1" applyBorder="1" applyAlignment="1"/>
    <xf numFmtId="168" fontId="14" fillId="0" borderId="0" xfId="0" applyNumberFormat="1" applyFont="1" applyBorder="1" applyAlignment="1">
      <alignment vertical="center"/>
    </xf>
    <xf numFmtId="168" fontId="14" fillId="0" borderId="0" xfId="0" applyNumberFormat="1" applyFont="1" applyBorder="1" applyAlignment="1">
      <alignment horizontal="right"/>
    </xf>
    <xf numFmtId="168" fontId="14" fillId="0" borderId="5" xfId="0" applyNumberFormat="1" applyFont="1" applyFill="1" applyBorder="1" applyAlignment="1">
      <alignment vertical="center"/>
    </xf>
    <xf numFmtId="168" fontId="14" fillId="0" borderId="0" xfId="0" applyNumberFormat="1" applyFont="1" applyFill="1" applyBorder="1" applyAlignment="1">
      <alignment vertical="center"/>
    </xf>
    <xf numFmtId="166" fontId="14"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26" fillId="0" borderId="0" xfId="3" applyFont="1" applyAlignment="1">
      <alignment horizontal="left"/>
    </xf>
    <xf numFmtId="0" fontId="0" fillId="0" borderId="0" xfId="0" applyAlignment="1">
      <alignment horizontal="left"/>
    </xf>
    <xf numFmtId="0" fontId="6" fillId="0" borderId="0" xfId="0" applyFont="1" applyFill="1" applyAlignment="1">
      <alignment horizontal="center" vertical="center"/>
    </xf>
    <xf numFmtId="0" fontId="0" fillId="0" borderId="0" xfId="0" applyFill="1"/>
    <xf numFmtId="168" fontId="14" fillId="0" borderId="8" xfId="0" applyNumberFormat="1" applyFont="1" applyBorder="1" applyAlignment="1"/>
    <xf numFmtId="168" fontId="14" fillId="0" borderId="9" xfId="0" applyNumberFormat="1" applyFont="1" applyBorder="1" applyAlignment="1"/>
    <xf numFmtId="166" fontId="14" fillId="0" borderId="9" xfId="0" applyNumberFormat="1" applyFont="1" applyBorder="1" applyAlignment="1"/>
    <xf numFmtId="0" fontId="21" fillId="0" borderId="0" xfId="3" applyFont="1" applyAlignment="1">
      <alignment horizontal="left" wrapText="1"/>
    </xf>
    <xf numFmtId="0" fontId="12" fillId="0" borderId="0" xfId="3" applyAlignment="1">
      <alignment horizontal="left" wrapText="1"/>
    </xf>
    <xf numFmtId="0" fontId="13" fillId="0" borderId="0" xfId="3" applyFont="1" applyAlignment="1">
      <alignment horizontal="left"/>
    </xf>
    <xf numFmtId="167" fontId="32" fillId="0" borderId="0" xfId="0" applyNumberFormat="1" applyFont="1" applyBorder="1" applyAlignment="1">
      <alignment horizontal="right"/>
    </xf>
    <xf numFmtId="167" fontId="32" fillId="0" borderId="9" xfId="0" applyNumberFormat="1" applyFont="1" applyBorder="1" applyAlignment="1">
      <alignment horizontal="right"/>
    </xf>
    <xf numFmtId="168" fontId="14" fillId="0" borderId="5" xfId="0" applyNumberFormat="1" applyFont="1" applyBorder="1" applyAlignment="1">
      <alignment horizontal="right" indent="2"/>
    </xf>
    <xf numFmtId="165" fontId="14" fillId="0" borderId="0" xfId="0" applyNumberFormat="1" applyFont="1" applyBorder="1" applyAlignment="1">
      <alignment horizontal="right" indent="2"/>
    </xf>
    <xf numFmtId="167" fontId="32" fillId="0" borderId="0" xfId="0" applyNumberFormat="1" applyFont="1" applyBorder="1" applyAlignment="1">
      <alignment horizontal="right" indent="2"/>
    </xf>
    <xf numFmtId="168" fontId="14" fillId="0" borderId="8" xfId="0" applyNumberFormat="1" applyFont="1" applyBorder="1" applyAlignment="1">
      <alignment horizontal="right" indent="2"/>
    </xf>
    <xf numFmtId="166" fontId="14" fillId="0" borderId="9" xfId="0" applyNumberFormat="1" applyFont="1" applyBorder="1" applyAlignment="1">
      <alignment horizontal="right" indent="2"/>
    </xf>
    <xf numFmtId="165" fontId="14" fillId="0" borderId="0" xfId="0" applyNumberFormat="1" applyFont="1" applyBorder="1" applyAlignment="1">
      <alignment horizontal="right" indent="1"/>
    </xf>
    <xf numFmtId="167" fontId="32" fillId="0" borderId="0" xfId="0" applyNumberFormat="1" applyFont="1" applyBorder="1" applyAlignment="1">
      <alignment horizontal="right" indent="1"/>
    </xf>
    <xf numFmtId="167" fontId="14" fillId="0" borderId="9" xfId="0" applyNumberFormat="1" applyFont="1" applyBorder="1" applyAlignment="1">
      <alignment horizontal="right" indent="1"/>
    </xf>
    <xf numFmtId="169" fontId="14" fillId="0" borderId="0" xfId="0" applyNumberFormat="1" applyFont="1" applyBorder="1" applyAlignment="1">
      <alignment horizontal="right"/>
    </xf>
    <xf numFmtId="168" fontId="32" fillId="0" borderId="9" xfId="0" applyNumberFormat="1" applyFont="1" applyBorder="1" applyAlignment="1">
      <alignment horizontal="right"/>
    </xf>
    <xf numFmtId="166" fontId="14" fillId="0" borderId="0" xfId="0" applyNumberFormat="1" applyFont="1" applyFill="1" applyBorder="1" applyAlignment="1">
      <alignment horizontal="right" indent="2"/>
    </xf>
    <xf numFmtId="169" fontId="14" fillId="0" borderId="0" xfId="0" applyNumberFormat="1" applyFont="1" applyBorder="1" applyAlignment="1">
      <alignment horizontal="right" indent="2"/>
    </xf>
    <xf numFmtId="168" fontId="32" fillId="0" borderId="9" xfId="0" applyNumberFormat="1" applyFont="1" applyBorder="1" applyAlignment="1">
      <alignment horizontal="right" indent="2"/>
    </xf>
    <xf numFmtId="168" fontId="32" fillId="0" borderId="5" xfId="0" applyNumberFormat="1" applyFont="1" applyBorder="1" applyAlignment="1">
      <alignment horizontal="right"/>
    </xf>
    <xf numFmtId="166" fontId="32" fillId="0" borderId="0" xfId="0" applyNumberFormat="1" applyFont="1" applyBorder="1" applyAlignment="1">
      <alignment horizontal="right"/>
    </xf>
    <xf numFmtId="165" fontId="32" fillId="0" borderId="0" xfId="0" applyNumberFormat="1" applyFont="1" applyBorder="1" applyAlignment="1">
      <alignment horizontal="right"/>
    </xf>
    <xf numFmtId="167" fontId="14" fillId="0" borderId="0" xfId="0" applyNumberFormat="1" applyFont="1" applyBorder="1" applyAlignment="1">
      <alignment horizontal="right" indent="2"/>
    </xf>
    <xf numFmtId="167" fontId="32" fillId="0" borderId="9" xfId="0" applyNumberFormat="1" applyFont="1" applyBorder="1" applyAlignment="1">
      <alignment horizontal="right" indent="2"/>
    </xf>
    <xf numFmtId="168" fontId="32" fillId="0" borderId="8" xfId="0" applyNumberFormat="1" applyFont="1" applyBorder="1" applyAlignment="1">
      <alignment horizontal="right" indent="2"/>
    </xf>
    <xf numFmtId="168" fontId="32" fillId="0" borderId="0" xfId="0" applyNumberFormat="1" applyFont="1" applyBorder="1" applyAlignment="1">
      <alignment horizontal="right"/>
    </xf>
    <xf numFmtId="168" fontId="32" fillId="0" borderId="0" xfId="0" applyNumberFormat="1" applyFont="1" applyBorder="1" applyAlignment="1">
      <alignment horizontal="right" indent="2"/>
    </xf>
    <xf numFmtId="168" fontId="14" fillId="0" borderId="9" xfId="0" applyNumberFormat="1" applyFont="1" applyBorder="1" applyAlignment="1">
      <alignment horizontal="right" indent="2"/>
    </xf>
    <xf numFmtId="0" fontId="14" fillId="0" borderId="0" xfId="11" quotePrefix="1" applyFont="1" applyAlignment="1">
      <alignment vertical="center" wrapText="1"/>
    </xf>
    <xf numFmtId="0" fontId="14" fillId="0" borderId="0" xfId="11" applyNumberFormat="1" applyFont="1" applyAlignment="1">
      <alignment vertical="center" wrapText="1"/>
    </xf>
    <xf numFmtId="0" fontId="14" fillId="0" borderId="0" xfId="11" applyFont="1" applyAlignment="1">
      <alignment horizontal="right" vertical="center" wrapText="1"/>
    </xf>
    <xf numFmtId="16" fontId="14" fillId="0" borderId="0" xfId="11" quotePrefix="1" applyNumberFormat="1" applyFont="1" applyAlignment="1">
      <alignment vertical="center" wrapText="1"/>
    </xf>
    <xf numFmtId="0" fontId="1" fillId="0" borderId="0" xfId="16" applyFont="1" applyAlignment="1">
      <alignment horizontal="right"/>
    </xf>
    <xf numFmtId="0" fontId="18" fillId="0" borderId="0" xfId="16" applyFont="1" applyAlignment="1">
      <alignment horizontal="right"/>
    </xf>
    <xf numFmtId="0" fontId="11" fillId="0" borderId="0" xfId="16" applyFont="1" applyAlignment="1">
      <alignment horizontal="center" wrapText="1"/>
    </xf>
    <xf numFmtId="0" fontId="23" fillId="0" borderId="0" xfId="16" applyFont="1"/>
    <xf numFmtId="0" fontId="24" fillId="0" borderId="0" xfId="16" applyFont="1" applyAlignment="1">
      <alignment horizontal="right" vertical="center"/>
    </xf>
    <xf numFmtId="0" fontId="1" fillId="0" borderId="0" xfId="16" applyFont="1" applyAlignment="1">
      <alignment horizontal="right" vertical="center"/>
    </xf>
    <xf numFmtId="0" fontId="18" fillId="0" borderId="0" xfId="16" applyFont="1" applyAlignment="1">
      <alignment horizontal="right" vertical="center"/>
    </xf>
    <xf numFmtId="0" fontId="25" fillId="0" borderId="0" xfId="16" applyFont="1" applyAlignment="1">
      <alignment horizontal="right"/>
    </xf>
    <xf numFmtId="0" fontId="28" fillId="0" borderId="0" xfId="3" applyFont="1" applyAlignment="1"/>
    <xf numFmtId="0" fontId="21" fillId="0" borderId="0" xfId="3" applyFont="1" applyAlignment="1">
      <alignment horizontal="left" wrapText="1"/>
    </xf>
    <xf numFmtId="0" fontId="13" fillId="0" borderId="0" xfId="3" applyFont="1" applyAlignment="1">
      <alignment horizontal="left"/>
    </xf>
    <xf numFmtId="0" fontId="19" fillId="0" borderId="0" xfId="3" applyFont="1" applyAlignment="1">
      <alignment horizontal="left"/>
    </xf>
    <xf numFmtId="0" fontId="18" fillId="0" borderId="0" xfId="3" applyFont="1" applyAlignment="1">
      <alignment horizontal="left"/>
    </xf>
    <xf numFmtId="0" fontId="26" fillId="0" borderId="0" xfId="3" applyFont="1" applyAlignment="1">
      <alignment horizontal="left"/>
    </xf>
    <xf numFmtId="0" fontId="26" fillId="0" borderId="0" xfId="3" applyFont="1" applyAlignment="1">
      <alignment horizontal="left" vertical="top" wrapText="1"/>
    </xf>
    <xf numFmtId="0" fontId="12" fillId="0" borderId="0" xfId="3" applyAlignment="1">
      <alignment horizontal="left" vertical="top" wrapText="1"/>
    </xf>
    <xf numFmtId="0" fontId="12" fillId="0" borderId="0" xfId="3" applyAlignment="1">
      <alignment horizontal="left" wrapText="1"/>
    </xf>
    <xf numFmtId="0" fontId="21" fillId="0" borderId="0" xfId="3" applyFont="1" applyAlignment="1">
      <alignment horizontal="left" vertical="top"/>
    </xf>
    <xf numFmtId="0" fontId="26" fillId="0" borderId="0" xfId="3" applyFont="1" applyAlignment="1">
      <alignment horizontal="left" wrapText="1"/>
    </xf>
    <xf numFmtId="0" fontId="0" fillId="0" borderId="0" xfId="0" applyAlignment="1">
      <alignment horizontal="left" vertical="top" wrapText="1"/>
    </xf>
    <xf numFmtId="0" fontId="20" fillId="0" borderId="0" xfId="2" applyAlignment="1"/>
    <xf numFmtId="0" fontId="12" fillId="0" borderId="0" xfId="3" applyAlignment="1"/>
    <xf numFmtId="0" fontId="30" fillId="0" borderId="0" xfId="11" applyFont="1" applyAlignment="1">
      <alignment wrapText="1"/>
    </xf>
    <xf numFmtId="0" fontId="14" fillId="0" borderId="0" xfId="11" applyFont="1" applyAlignment="1"/>
    <xf numFmtId="0" fontId="12" fillId="0" borderId="0" xfId="11" applyAlignment="1"/>
    <xf numFmtId="0" fontId="34" fillId="0" borderId="0" xfId="11" applyFont="1" applyAlignment="1"/>
    <xf numFmtId="0" fontId="29" fillId="0" borderId="0" xfId="11" applyFont="1" applyAlignment="1"/>
    <xf numFmtId="0" fontId="6" fillId="0" borderId="0" xfId="0" applyFont="1" applyAlignment="1">
      <alignment horizontal="center"/>
    </xf>
    <xf numFmtId="0" fontId="14" fillId="2" borderId="2" xfId="5" applyFont="1" applyBorder="1" applyAlignment="1">
      <alignment horizontal="center" vertical="center"/>
    </xf>
    <xf numFmtId="0" fontId="14" fillId="2" borderId="13" xfId="5" applyFont="1" applyBorder="1" applyAlignment="1">
      <alignment horizontal="center" vertical="center"/>
    </xf>
    <xf numFmtId="0" fontId="14" fillId="2" borderId="14" xfId="5" applyFont="1" applyBorder="1" applyAlignment="1">
      <alignment horizontal="center" vertical="center"/>
    </xf>
    <xf numFmtId="0" fontId="14" fillId="2" borderId="12" xfId="5" applyFont="1" applyBorder="1" applyAlignment="1">
      <alignment horizontal="center" vertical="center" wrapText="1"/>
    </xf>
    <xf numFmtId="0" fontId="14" fillId="2" borderId="11" xfId="5" applyFont="1" applyBorder="1" applyAlignment="1">
      <alignment horizontal="center" vertical="center" wrapText="1"/>
    </xf>
    <xf numFmtId="0" fontId="14" fillId="2" borderId="3" xfId="5" applyFont="1" applyBorder="1" applyAlignment="1">
      <alignment horizontal="center" vertical="center"/>
    </xf>
    <xf numFmtId="0" fontId="14" fillId="2" borderId="4" xfId="5" applyFont="1" applyBorder="1" applyAlignment="1">
      <alignment horizontal="center" vertical="center"/>
    </xf>
    <xf numFmtId="0" fontId="14" fillId="2" borderId="8" xfId="5" applyFont="1" applyBorder="1" applyAlignment="1">
      <alignment horizontal="center" vertical="center"/>
    </xf>
    <xf numFmtId="0" fontId="14" fillId="2" borderId="9" xfId="5" applyFont="1" applyBorder="1" applyAlignment="1">
      <alignment horizontal="center" vertical="center"/>
    </xf>
    <xf numFmtId="0" fontId="8" fillId="0" borderId="0" xfId="0" applyFont="1" applyAlignment="1">
      <alignment wrapText="1"/>
    </xf>
    <xf numFmtId="0" fontId="0" fillId="0" borderId="0" xfId="0" applyAlignment="1">
      <alignment wrapText="1"/>
    </xf>
    <xf numFmtId="0" fontId="3" fillId="0" borderId="0" xfId="0" applyFont="1" applyAlignment="1">
      <alignment horizontal="center"/>
    </xf>
    <xf numFmtId="0" fontId="14" fillId="2" borderId="15" xfId="5" applyFont="1" applyBorder="1" applyAlignment="1">
      <alignment horizontal="center" vertical="center"/>
    </xf>
    <xf numFmtId="0" fontId="4" fillId="0" borderId="0" xfId="0" applyFont="1" applyAlignment="1">
      <alignment wrapText="1"/>
    </xf>
    <xf numFmtId="0" fontId="14" fillId="2" borderId="7" xfId="5" applyFont="1" applyBorder="1" applyAlignment="1">
      <alignment horizontal="center" vertical="center"/>
    </xf>
    <xf numFmtId="0" fontId="14" fillId="2" borderId="2" xfId="5" applyFont="1" applyBorder="1" applyAlignment="1">
      <alignment horizontal="center" vertical="center" wrapText="1"/>
    </xf>
    <xf numFmtId="0" fontId="14" fillId="2" borderId="13" xfId="5" applyFont="1" applyBorder="1" applyAlignment="1">
      <alignment horizontal="center" vertical="center" wrapText="1"/>
    </xf>
    <xf numFmtId="0" fontId="14" fillId="2" borderId="14" xfId="5" applyFont="1" applyBorder="1" applyAlignment="1">
      <alignment horizontal="center" vertical="center" wrapText="1"/>
    </xf>
    <xf numFmtId="0" fontId="14" fillId="2" borderId="10" xfId="5" applyFont="1" applyBorder="1" applyAlignment="1">
      <alignment horizontal="center" vertical="center"/>
    </xf>
    <xf numFmtId="0" fontId="14" fillId="2" borderId="6" xfId="5" applyFont="1" applyBorder="1" applyAlignment="1">
      <alignment horizontal="center" vertical="center"/>
    </xf>
    <xf numFmtId="0" fontId="4" fillId="0" borderId="0" xfId="0" applyFont="1" applyBorder="1" applyAlignment="1"/>
    <xf numFmtId="0" fontId="4" fillId="0" borderId="0" xfId="0" applyFont="1" applyAlignment="1"/>
    <xf numFmtId="0" fontId="0" fillId="0" borderId="11" xfId="0" applyBorder="1" applyAlignment="1"/>
    <xf numFmtId="0" fontId="14" fillId="2" borderId="3" xfId="5" applyFont="1" applyBorder="1" applyAlignment="1">
      <alignment horizontal="center" vertical="center" wrapText="1"/>
    </xf>
    <xf numFmtId="0" fontId="0" fillId="0" borderId="8" xfId="0" applyBorder="1" applyAlignment="1"/>
  </cellXfs>
  <cellStyles count="19">
    <cellStyle name="Arial, 10pt" xfId="6"/>
    <cellStyle name="Arial, 8pt" xfId="7"/>
    <cellStyle name="Arial, 9pt" xfId="8"/>
    <cellStyle name="ganze Tabelle" xfId="1"/>
    <cellStyle name="Hyperlink" xfId="2" builtinId="8"/>
    <cellStyle name="Standard" xfId="0" builtinId="0"/>
    <cellStyle name="Standard 2" xfId="9"/>
    <cellStyle name="Standard 2 2" xfId="10"/>
    <cellStyle name="Standard 3" xfId="11"/>
    <cellStyle name="Standard 3 2" xfId="3"/>
    <cellStyle name="Standard 4" xfId="12"/>
    <cellStyle name="Standard 5" xfId="13"/>
    <cellStyle name="Standard 6" xfId="14"/>
    <cellStyle name="Standard 7" xfId="15"/>
    <cellStyle name="Standard 8" xfId="16"/>
    <cellStyle name="Standard 9" xfId="18"/>
    <cellStyle name="Standard_T0_1" xfId="4"/>
    <cellStyle name="Tabellenkopf" xfId="5"/>
    <cellStyle name="Tabellenzeilen" xfId="17"/>
  </cellStyles>
  <dxfs count="7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7033</xdr:colOff>
      <xdr:row>33</xdr:row>
      <xdr:rowOff>28134</xdr:rowOff>
    </xdr:from>
    <xdr:to>
      <xdr:col>6</xdr:col>
      <xdr:colOff>871483</xdr:colOff>
      <xdr:row>52</xdr:row>
      <xdr:rowOff>151387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3" y="6552759"/>
          <a:ext cx="6408000" cy="31998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82061</xdr:rowOff>
    </xdr:from>
    <xdr:to>
      <xdr:col>2</xdr:col>
      <xdr:colOff>365760</xdr:colOff>
      <xdr:row>38</xdr:row>
      <xdr:rowOff>46892</xdr:rowOff>
    </xdr:to>
    <xdr:sp macro="" textlink="">
      <xdr:nvSpPr>
        <xdr:cNvPr id="2" name="Textfeld 1"/>
        <xdr:cNvSpPr txBox="1"/>
      </xdr:nvSpPr>
      <xdr:spPr>
        <a:xfrm>
          <a:off x="0" y="4344572"/>
          <a:ext cx="6337495" cy="2074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itchFamily="34" charset="0"/>
              <a:cs typeface="Arial" pitchFamily="34" charset="0"/>
            </a:rPr>
            <a:t>Vorbemerkungen</a:t>
          </a:r>
        </a:p>
        <a:p>
          <a:endParaRPr lang="de-DE" sz="900">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Der vorliegende Statistische Bericht über die Bodennutzung und Ernte in Schleswig-Holstein 2014 ist eine Zusammenstellung der im Laufe des Jahres erstellten Ergebnisse – soweit vorhanden – auch in regionaler Gliederung und enthält die endgültigen Ergebnisse</a:t>
          </a:r>
        </a:p>
        <a:p>
          <a:pPr algn="just"/>
          <a:endParaRPr lang="de-DE" sz="900">
            <a:effectLst/>
            <a:latin typeface="Arial" pitchFamily="34" charset="0"/>
            <a:cs typeface="Arial" pitchFamily="34" charset="0"/>
          </a:endParaRPr>
        </a:p>
        <a:p>
          <a:pPr algn="ctr"/>
          <a:r>
            <a:rPr lang="de-DE" sz="900">
              <a:solidFill>
                <a:schemeClr val="dk1"/>
              </a:solidFill>
              <a:effectLst/>
              <a:latin typeface="Arial" pitchFamily="34" charset="0"/>
              <a:ea typeface="+mn-ea"/>
              <a:cs typeface="Arial" pitchFamily="34" charset="0"/>
            </a:rPr>
            <a:t>•  der Ernteberichterstattung über Feldfrüchte und Grünland</a:t>
          </a:r>
          <a:endParaRPr lang="de-DE" sz="900">
            <a:effectLst/>
            <a:latin typeface="Arial" pitchFamily="34" charset="0"/>
            <a:cs typeface="Arial" pitchFamily="34" charset="0"/>
          </a:endParaRPr>
        </a:p>
        <a:p>
          <a:pPr algn="ctr">
            <a:spcBef>
              <a:spcPts val="300"/>
            </a:spcBef>
          </a:pPr>
          <a:r>
            <a:rPr lang="de-DE" sz="900">
              <a:solidFill>
                <a:schemeClr val="dk1"/>
              </a:solidFill>
              <a:effectLst/>
              <a:latin typeface="Arial" pitchFamily="34" charset="0"/>
              <a:ea typeface="+mn-ea"/>
              <a:cs typeface="Arial" pitchFamily="34" charset="0"/>
            </a:rPr>
            <a:t>•  der „Besonderen Ernteermittlung“ bei Getreide und Raps.</a:t>
          </a:r>
        </a:p>
        <a:p>
          <a:pPr algn="just"/>
          <a:endParaRPr lang="de-DE" sz="900">
            <a:effectLst/>
            <a:latin typeface="Arial" pitchFamily="34" charset="0"/>
            <a:cs typeface="Arial" pitchFamily="34" charset="0"/>
          </a:endParaRPr>
        </a:p>
        <a:p>
          <a:pPr algn="just" eaLnBrk="1" fontAlgn="auto" latinLnBrk="0" hangingPunct="1"/>
          <a:r>
            <a:rPr lang="de-DE" sz="900">
              <a:solidFill>
                <a:schemeClr val="dk1"/>
              </a:solidFill>
              <a:effectLst/>
              <a:latin typeface="Arial" pitchFamily="34" charset="0"/>
              <a:ea typeface="+mn-ea"/>
              <a:cs typeface="Arial" pitchFamily="34" charset="0"/>
            </a:rPr>
            <a:t>Die für die </a:t>
          </a:r>
          <a:r>
            <a:rPr lang="de-DE" sz="900" b="1">
              <a:solidFill>
                <a:schemeClr val="dk1"/>
              </a:solidFill>
              <a:effectLst/>
              <a:latin typeface="Arial" pitchFamily="34" charset="0"/>
              <a:ea typeface="+mn-ea"/>
              <a:cs typeface="Arial" pitchFamily="34" charset="0"/>
            </a:rPr>
            <a:t>Erntefeststellungen</a:t>
          </a:r>
          <a:r>
            <a:rPr lang="de-DE" sz="900">
              <a:solidFill>
                <a:schemeClr val="dk1"/>
              </a:solidFill>
              <a:effectLst/>
              <a:latin typeface="Arial" pitchFamily="34" charset="0"/>
              <a:ea typeface="+mn-ea"/>
              <a:cs typeface="Arial" pitchFamily="34" charset="0"/>
            </a:rPr>
            <a:t> im Feldfruchtanbau erforderlichen Hektarerträge der Kulturen wurden über die   „Ernte- und Betriebsberichterstattung“  und „Besonderen Ernteermittlung“ gemäß §§ 46 und 47 des Agrarstatistikgesetzes ermittelt. Die Flächen wurden durch die repräsentative Bodennutzungshaupterhebung 2014 ermittelt.</a:t>
          </a:r>
          <a:endParaRPr lang="de-DE" sz="90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FUTTERPFLANZEN/HO-GEEST/HO-GEEST-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GETREIDE/VORGEEST/VORGEEST-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HACKFRRUECHTE/VORGEEST/VORGEEST-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OELFRUECHTE/VORGEEST/VORGEEST-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FUTTERPFLANZEN/VORGEEST/VORGEEST-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GETREIDE/HUEGEL/HUEGEL-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HACKFRRUECHTE/HUEGEL/HUEGEL-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OELFRUECHTE/HUEGEL/HUEGEL-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FUTTERPFLANZEN/HUEGEL/HUEGEL-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rbeitsbereiche/AB-2/AB-232/Ernte/FELDBER/Ergebnisse-NR-Kreis/2014/Kreis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LAND/LAND-Ver&#246;f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GETREIDE/MARSCH/MARSCH-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HACKFRRUECHTE/MARSCH/MARSCH-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OELFRUECHTE/MARSCH/MARSCH-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FUTTERPFLANZEN/MARSCH/MARSCH-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GETREIDE/HO-GEEST/HO-GEEST-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HACKFRRUECHTE/HO-GEEST/HO-GEEST-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OELFRUECHTE/HO-GEEST/HO-GEEST-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omais"/>
      <sheetName val="Klee u. Kleegras"/>
      <sheetName val="Gras a. d. Ackerland"/>
      <sheetName val="Dauerwiesen"/>
      <sheetName val="Weiden einsch. Mähw."/>
      <sheetName val="Wiesen u. Weiden einschl. Mäh."/>
      <sheetName val="Mähweiden"/>
      <sheetName val="Weiden"/>
      <sheetName val="Tabelle1"/>
      <sheetName val="Tabelle2"/>
    </sheetNames>
    <sheetDataSet>
      <sheetData sheetId="0">
        <row r="45">
          <cell r="D45">
            <v>57.928178333333335</v>
          </cell>
        </row>
        <row r="46">
          <cell r="D46">
            <v>61.156621666666666</v>
          </cell>
          <cell r="G46">
            <v>2320966.6</v>
          </cell>
          <cell r="L46">
            <v>379.51190512948818</v>
          </cell>
        </row>
        <row r="47">
          <cell r="B47">
            <v>63.899769999999997</v>
          </cell>
          <cell r="E47">
            <v>2742436.2</v>
          </cell>
          <cell r="K47">
            <v>429.18</v>
          </cell>
        </row>
      </sheetData>
      <sheetData sheetId="1"/>
      <sheetData sheetId="2">
        <row r="45">
          <cell r="D45">
            <v>14.057973333333333</v>
          </cell>
        </row>
        <row r="46">
          <cell r="D46">
            <v>14.559918333333332</v>
          </cell>
          <cell r="G46">
            <v>115725.63666666667</v>
          </cell>
          <cell r="L46">
            <v>79.482339129420495</v>
          </cell>
        </row>
        <row r="47">
          <cell r="B47">
            <v>14.03485</v>
          </cell>
          <cell r="E47">
            <v>128777.2</v>
          </cell>
          <cell r="K47">
            <v>91.76</v>
          </cell>
        </row>
      </sheetData>
      <sheetData sheetId="3">
        <row r="45">
          <cell r="D45">
            <v>15.930431666666669</v>
          </cell>
        </row>
        <row r="46">
          <cell r="D46">
            <v>12.262808333333332</v>
          </cell>
          <cell r="G46">
            <v>90802.790833333318</v>
          </cell>
          <cell r="L46">
            <v>74.047304960731537</v>
          </cell>
        </row>
        <row r="47">
          <cell r="B47">
            <v>9.8987299999999987</v>
          </cell>
          <cell r="E47">
            <v>83741.3</v>
          </cell>
          <cell r="K47">
            <v>84.6</v>
          </cell>
        </row>
      </sheetData>
      <sheetData sheetId="4">
        <row r="46">
          <cell r="B46">
            <v>113.19825</v>
          </cell>
        </row>
        <row r="47">
          <cell r="B47">
            <v>113.57797000000001</v>
          </cell>
          <cell r="E47">
            <v>976210.4</v>
          </cell>
          <cell r="K47">
            <v>85.95</v>
          </cell>
        </row>
      </sheetData>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weizen"/>
      <sheetName val="Sommer- u. Hartweizen"/>
      <sheetName val="Weizen zus."/>
      <sheetName val="Roggen"/>
      <sheetName val="Wintergerste"/>
      <sheetName val="Sommergerste"/>
      <sheetName val="Gerste zus."/>
      <sheetName val="Triticale"/>
      <sheetName val="Hafer"/>
      <sheetName val="Sommermenggetr."/>
      <sheetName val="Hafer u. Sommermenggetr."/>
      <sheetName val="Brotgetreide"/>
      <sheetName val="Futtergetreide"/>
      <sheetName val="Getreide insg."/>
      <sheetName val="Wintergetreide"/>
      <sheetName val="Sommergetreide"/>
      <sheetName val="Grafik"/>
      <sheetName val="Tabelle1"/>
      <sheetName val="Tabelle2"/>
    </sheetNames>
    <sheetDataSet>
      <sheetData sheetId="0">
        <row r="45">
          <cell r="D45">
            <v>5.5497249999999996</v>
          </cell>
        </row>
        <row r="46">
          <cell r="D46">
            <v>5.4263066666666662</v>
          </cell>
          <cell r="G46">
            <v>39856.383333333331</v>
          </cell>
          <cell r="L46">
            <v>73.45029645701311</v>
          </cell>
        </row>
        <row r="47">
          <cell r="B47">
            <v>4.8040000000000003</v>
          </cell>
          <cell r="E47">
            <v>44094.9</v>
          </cell>
          <cell r="K47">
            <v>91.79</v>
          </cell>
        </row>
      </sheetData>
      <sheetData sheetId="1">
        <row r="45">
          <cell r="D45">
            <v>0.11268499999999999</v>
          </cell>
        </row>
        <row r="46">
          <cell r="D46">
            <v>0.11722166666666665</v>
          </cell>
          <cell r="G46">
            <v>581.08333333333337</v>
          </cell>
          <cell r="L46">
            <v>49.571324982582858</v>
          </cell>
        </row>
      </sheetData>
      <sheetData sheetId="2">
        <row r="45">
          <cell r="D45">
            <v>5.6624099999999995</v>
          </cell>
        </row>
        <row r="46">
          <cell r="D46">
            <v>5.5435283333333327</v>
          </cell>
          <cell r="G46">
            <v>40437.46666666666</v>
          </cell>
          <cell r="L46">
            <v>72.945359408583641</v>
          </cell>
        </row>
        <row r="47">
          <cell r="B47">
            <v>4.9005800000000006</v>
          </cell>
          <cell r="E47">
            <v>44740.3</v>
          </cell>
          <cell r="K47">
            <v>91.3</v>
          </cell>
        </row>
      </sheetData>
      <sheetData sheetId="3">
        <row r="45">
          <cell r="D45">
            <v>10.188589999999998</v>
          </cell>
        </row>
        <row r="46">
          <cell r="D46">
            <v>10.193948333333333</v>
          </cell>
          <cell r="G46">
            <v>65777.683333333334</v>
          </cell>
          <cell r="L46">
            <v>64.526208278146711</v>
          </cell>
        </row>
        <row r="47">
          <cell r="B47">
            <v>8.370569999999999</v>
          </cell>
          <cell r="E47">
            <v>67059.7</v>
          </cell>
          <cell r="K47">
            <v>80.11</v>
          </cell>
        </row>
      </sheetData>
      <sheetData sheetId="4">
        <row r="45">
          <cell r="D45">
            <v>3.436911666666667</v>
          </cell>
        </row>
        <row r="46">
          <cell r="D46">
            <v>3.1418666666666666</v>
          </cell>
          <cell r="G46">
            <v>20855.266666666666</v>
          </cell>
          <cell r="L46">
            <v>66.37858597861144</v>
          </cell>
        </row>
        <row r="47">
          <cell r="B47">
            <v>3.40158</v>
          </cell>
          <cell r="E47">
            <v>28102.6</v>
          </cell>
          <cell r="K47">
            <v>82.62</v>
          </cell>
        </row>
      </sheetData>
      <sheetData sheetId="5">
        <row r="45">
          <cell r="D45">
            <v>2.1381416666666668</v>
          </cell>
        </row>
        <row r="46">
          <cell r="D46">
            <v>2.002488333333333</v>
          </cell>
          <cell r="G46">
            <v>8346.9116666666669</v>
          </cell>
          <cell r="L46">
            <v>41.682698109768438</v>
          </cell>
        </row>
        <row r="47">
          <cell r="B47">
            <v>0.83202999999999994</v>
          </cell>
          <cell r="E47">
            <v>4404</v>
          </cell>
          <cell r="K47">
            <v>52.93</v>
          </cell>
        </row>
      </sheetData>
      <sheetData sheetId="6">
        <row r="45">
          <cell r="D45">
            <v>5.575053333333333</v>
          </cell>
        </row>
        <row r="46">
          <cell r="D46">
            <v>5.1443550000000009</v>
          </cell>
          <cell r="G46">
            <v>29202.178333333333</v>
          </cell>
          <cell r="L46">
            <v>56.765480479736198</v>
          </cell>
        </row>
        <row r="47">
          <cell r="B47">
            <v>4.2336099999999997</v>
          </cell>
          <cell r="E47">
            <v>32506.6</v>
          </cell>
          <cell r="K47">
            <v>76.78</v>
          </cell>
        </row>
      </sheetData>
      <sheetData sheetId="7">
        <row r="45">
          <cell r="D45">
            <v>1.5131050000000001</v>
          </cell>
        </row>
        <row r="46">
          <cell r="D46">
            <v>1.2326533333333332</v>
          </cell>
          <cell r="G46">
            <v>7644.916666666667</v>
          </cell>
          <cell r="L46">
            <v>62.020005624722828</v>
          </cell>
        </row>
      </sheetData>
      <sheetData sheetId="8"/>
      <sheetData sheetId="9"/>
      <sheetData sheetId="10">
        <row r="45">
          <cell r="D45">
            <v>0.84198333333333319</v>
          </cell>
        </row>
        <row r="46">
          <cell r="D46">
            <v>0.82799500000000004</v>
          </cell>
          <cell r="G46">
            <v>3845.4666666666672</v>
          </cell>
          <cell r="L46">
            <v>46.443114592076846</v>
          </cell>
        </row>
        <row r="47">
          <cell r="B47">
            <v>0.79904999999999993</v>
          </cell>
          <cell r="E47">
            <v>4026.1</v>
          </cell>
          <cell r="K47">
            <v>50.39</v>
          </cell>
        </row>
      </sheetData>
      <sheetData sheetId="11">
        <row r="45">
          <cell r="D45">
            <v>15.851000000000001</v>
          </cell>
        </row>
        <row r="46">
          <cell r="D46">
            <v>15.737476666666668</v>
          </cell>
          <cell r="G46">
            <v>106215.14999999998</v>
          </cell>
          <cell r="L46">
            <v>67.491855428750426</v>
          </cell>
        </row>
        <row r="47">
          <cell r="B47">
            <v>13.271149999999999</v>
          </cell>
          <cell r="E47">
            <v>111800</v>
          </cell>
          <cell r="K47">
            <v>84.24</v>
          </cell>
        </row>
      </sheetData>
      <sheetData sheetId="12">
        <row r="45">
          <cell r="D45">
            <v>7.9301416666666666</v>
          </cell>
        </row>
        <row r="46">
          <cell r="D46">
            <v>7.205003333333333</v>
          </cell>
          <cell r="G46">
            <v>40692.561666666668</v>
          </cell>
          <cell r="L46">
            <v>56.478199639972424</v>
          </cell>
        </row>
        <row r="47">
          <cell r="B47">
            <v>6.0378499999999997</v>
          </cell>
          <cell r="E47">
            <v>44022.899999999994</v>
          </cell>
          <cell r="K47">
            <v>72.91</v>
          </cell>
        </row>
      </sheetData>
      <sheetData sheetId="13">
        <row r="45">
          <cell r="D45">
            <v>23.781141666666663</v>
          </cell>
        </row>
        <row r="46">
          <cell r="D46">
            <v>22.942479999999996</v>
          </cell>
          <cell r="G46">
            <v>146907.71166666667</v>
          </cell>
          <cell r="L46">
            <v>64.033056437955565</v>
          </cell>
        </row>
        <row r="47">
          <cell r="B47">
            <v>19.308999999999997</v>
          </cell>
          <cell r="E47">
            <v>155822.9</v>
          </cell>
          <cell r="K47">
            <v>80.7</v>
          </cell>
        </row>
      </sheetData>
      <sheetData sheetId="14"/>
      <sheetData sheetId="15"/>
      <sheetData sheetId="16"/>
      <sheetData sheetId="17"/>
      <sheetData sheetId="1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ckerrüben"/>
      <sheetName val="Runkelrüben"/>
      <sheetName val="Kohlrüben"/>
      <sheetName val="Rüben insg."/>
      <sheetName val="Frühe Kartoffeln"/>
      <sheetName val="Späte Kartoffeln"/>
      <sheetName val="Kartoffeln ins."/>
      <sheetName val="Tabelle1"/>
    </sheetNames>
    <sheetDataSet>
      <sheetData sheetId="0">
        <row r="45">
          <cell r="D45">
            <v>0.53189999999999993</v>
          </cell>
        </row>
        <row r="46">
          <cell r="D46">
            <v>0.52767833333333336</v>
          </cell>
          <cell r="G46">
            <v>31340.516666666666</v>
          </cell>
          <cell r="L46">
            <v>593.93222512452348</v>
          </cell>
        </row>
        <row r="47">
          <cell r="B47">
            <v>0.63676999999999995</v>
          </cell>
          <cell r="E47">
            <v>49403.3</v>
          </cell>
          <cell r="K47">
            <v>775.84</v>
          </cell>
        </row>
      </sheetData>
      <sheetData sheetId="1"/>
      <sheetData sheetId="2"/>
      <sheetData sheetId="3"/>
      <sheetData sheetId="4"/>
      <sheetData sheetId="5"/>
      <sheetData sheetId="6">
        <row r="45">
          <cell r="D45">
            <v>1.3427133333333332</v>
          </cell>
        </row>
        <row r="46">
          <cell r="D46">
            <v>1.1485628333333331</v>
          </cell>
        </row>
        <row r="47">
          <cell r="B47">
            <v>1.5378499999999999</v>
          </cell>
        </row>
      </sheetData>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raps"/>
      <sheetName val="Sommerraps"/>
      <sheetName val="Raps u. Rübsen zus."/>
    </sheetNames>
    <sheetDataSet>
      <sheetData sheetId="0">
        <row r="45">
          <cell r="D45">
            <v>4.7939166666666662</v>
          </cell>
        </row>
        <row r="46">
          <cell r="D46">
            <v>4.2668866666666663</v>
          </cell>
          <cell r="G46">
            <v>15575.733333333335</v>
          </cell>
          <cell r="L46">
            <v>36.503742775763129</v>
          </cell>
        </row>
        <row r="47">
          <cell r="B47">
            <v>3.5220899999999999</v>
          </cell>
          <cell r="E47">
            <v>14703.4</v>
          </cell>
          <cell r="K47">
            <v>41.75</v>
          </cell>
        </row>
      </sheetData>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omais"/>
      <sheetName val="Klee u. Kleegras"/>
      <sheetName val="Gras a. d. Ackerland"/>
      <sheetName val="Dauerwiesen"/>
      <sheetName val="Weiden einschl. Mähw."/>
      <sheetName val="Wiesen u. Weiden einschl. Mäh."/>
      <sheetName val="Mähweiden"/>
      <sheetName val="Weiden"/>
      <sheetName val="Tabelle2"/>
      <sheetName val="Tabelle1"/>
    </sheetNames>
    <sheetDataSet>
      <sheetData sheetId="0">
        <row r="45">
          <cell r="D45">
            <v>50.210505000000005</v>
          </cell>
        </row>
        <row r="46">
          <cell r="D46">
            <v>53.105676666666675</v>
          </cell>
          <cell r="G46">
            <v>1995751.25</v>
          </cell>
          <cell r="L46">
            <v>375.80751725035293</v>
          </cell>
        </row>
        <row r="47">
          <cell r="B47">
            <v>54.272880000000001</v>
          </cell>
          <cell r="E47">
            <v>2353724.2000000002</v>
          </cell>
          <cell r="K47">
            <v>433.68</v>
          </cell>
        </row>
      </sheetData>
      <sheetData sheetId="1"/>
      <sheetData sheetId="2">
        <row r="45">
          <cell r="D45">
            <v>14.163563333333334</v>
          </cell>
        </row>
        <row r="46">
          <cell r="D46">
            <v>14.114078333333337</v>
          </cell>
          <cell r="G46">
            <v>108113.28083333332</v>
          </cell>
          <cell r="L46">
            <v>76.599603799846633</v>
          </cell>
        </row>
        <row r="47">
          <cell r="B47">
            <v>11.66855</v>
          </cell>
          <cell r="E47">
            <v>111030.5</v>
          </cell>
          <cell r="K47">
            <v>95.15</v>
          </cell>
        </row>
      </sheetData>
      <sheetData sheetId="3">
        <row r="45">
          <cell r="D45">
            <v>8.3851816666666679</v>
          </cell>
        </row>
        <row r="46">
          <cell r="D46">
            <v>7.1368966666666678</v>
          </cell>
          <cell r="G46">
            <v>52097.844166666669</v>
          </cell>
          <cell r="L46">
            <v>72.997896144402631</v>
          </cell>
        </row>
        <row r="47">
          <cell r="B47">
            <v>6.1017200000000003</v>
          </cell>
          <cell r="E47">
            <v>48267.4</v>
          </cell>
          <cell r="K47">
            <v>79.099999999999994</v>
          </cell>
        </row>
      </sheetData>
      <sheetData sheetId="4">
        <row r="46">
          <cell r="B46">
            <v>52.062640000000002</v>
          </cell>
        </row>
        <row r="47">
          <cell r="B47">
            <v>52.826900000000002</v>
          </cell>
          <cell r="E47">
            <v>459865.2</v>
          </cell>
          <cell r="K47">
            <v>87.05</v>
          </cell>
        </row>
      </sheetData>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weizen"/>
      <sheetName val="Sommer- u. Hartweizen"/>
      <sheetName val="Weizen zus."/>
      <sheetName val="Roggen"/>
      <sheetName val="Wintergerste"/>
      <sheetName val="Sommergerste"/>
      <sheetName val="Gerste zus."/>
      <sheetName val="Triticale"/>
      <sheetName val="Hafer"/>
      <sheetName val="Sommermenggetr."/>
      <sheetName val="Hafer u. Sommermengetr."/>
      <sheetName val="Brotgetreide"/>
      <sheetName val="Futtergetreide"/>
      <sheetName val="Getreide ins."/>
      <sheetName val="Wintergetreide"/>
      <sheetName val="Sommergetreide"/>
      <sheetName val="Grafik"/>
    </sheetNames>
    <sheetDataSet>
      <sheetData sheetId="0">
        <row r="45">
          <cell r="D45">
            <v>134.01110666666665</v>
          </cell>
        </row>
        <row r="46">
          <cell r="D46">
            <v>131.46843166666667</v>
          </cell>
          <cell r="G46">
            <v>1204725.3666666665</v>
          </cell>
          <cell r="L46">
            <v>91.636094794315568</v>
          </cell>
        </row>
        <row r="47">
          <cell r="B47">
            <v>123.64952000000001</v>
          </cell>
          <cell r="E47">
            <v>1326075.6000000001</v>
          </cell>
          <cell r="K47">
            <v>107.24</v>
          </cell>
        </row>
      </sheetData>
      <sheetData sheetId="1">
        <row r="45">
          <cell r="D45">
            <v>1.1931733333333334</v>
          </cell>
        </row>
        <row r="46">
          <cell r="D46">
            <v>1.2902933333333333</v>
          </cell>
          <cell r="G46">
            <v>8119.2666666666664</v>
          </cell>
          <cell r="L46">
            <v>62.925742983507618</v>
          </cell>
        </row>
      </sheetData>
      <sheetData sheetId="2">
        <row r="45">
          <cell r="D45">
            <v>135.20428000000001</v>
          </cell>
        </row>
        <row r="46">
          <cell r="D46">
            <v>132.75872499999997</v>
          </cell>
          <cell r="G46">
            <v>1212844.6333333333</v>
          </cell>
          <cell r="L46">
            <v>91.357056444563881</v>
          </cell>
        </row>
        <row r="47">
          <cell r="B47">
            <v>124.52775000000001</v>
          </cell>
          <cell r="E47">
            <v>1332936.8</v>
          </cell>
          <cell r="K47">
            <v>107.04</v>
          </cell>
        </row>
      </sheetData>
      <sheetData sheetId="3">
        <row r="45">
          <cell r="D45">
            <v>5.6260000000000003</v>
          </cell>
        </row>
        <row r="46">
          <cell r="D46">
            <v>6.1289633333333331</v>
          </cell>
          <cell r="G46">
            <v>43734.683333333327</v>
          </cell>
          <cell r="L46">
            <v>71.357391054169568</v>
          </cell>
        </row>
        <row r="47">
          <cell r="B47">
            <v>5.7969499999999998</v>
          </cell>
          <cell r="E47">
            <v>47726.7</v>
          </cell>
          <cell r="K47">
            <v>82.33</v>
          </cell>
        </row>
      </sheetData>
      <sheetData sheetId="4">
        <row r="45">
          <cell r="D45">
            <v>43.674671666666669</v>
          </cell>
        </row>
        <row r="46">
          <cell r="D46">
            <v>43.181208333333338</v>
          </cell>
          <cell r="G46">
            <v>368023.66666666669</v>
          </cell>
          <cell r="L46">
            <v>85.227736988215369</v>
          </cell>
        </row>
        <row r="47">
          <cell r="B47">
            <v>42.140790000000003</v>
          </cell>
          <cell r="E47">
            <v>417522.9</v>
          </cell>
          <cell r="K47">
            <v>99.08</v>
          </cell>
        </row>
      </sheetData>
      <sheetData sheetId="5">
        <row r="45">
          <cell r="D45">
            <v>1.6197450000000002</v>
          </cell>
        </row>
        <row r="46">
          <cell r="D46">
            <v>1.6144766666666668</v>
          </cell>
          <cell r="G46">
            <v>8037.4666666666662</v>
          </cell>
          <cell r="L46">
            <v>49.783727647555551</v>
          </cell>
        </row>
        <row r="47">
          <cell r="B47">
            <v>0.84548999999999996</v>
          </cell>
          <cell r="E47">
            <v>4865.8</v>
          </cell>
          <cell r="K47">
            <v>57.55</v>
          </cell>
        </row>
      </sheetData>
      <sheetData sheetId="6">
        <row r="45">
          <cell r="D45">
            <v>45.294416666666663</v>
          </cell>
        </row>
        <row r="46">
          <cell r="D46">
            <v>44.795684999999999</v>
          </cell>
          <cell r="G46">
            <v>376061.1333333333</v>
          </cell>
          <cell r="L46">
            <v>83.950303100250238</v>
          </cell>
        </row>
        <row r="47">
          <cell r="B47">
            <v>42.986280000000001</v>
          </cell>
          <cell r="E47">
            <v>422388.7</v>
          </cell>
          <cell r="K47">
            <v>98.26</v>
          </cell>
        </row>
      </sheetData>
      <sheetData sheetId="7">
        <row r="45">
          <cell r="D45">
            <v>3.2324899999999999</v>
          </cell>
        </row>
        <row r="46">
          <cell r="D46">
            <v>3.2882099999999994</v>
          </cell>
          <cell r="G46">
            <v>24598.016666666663</v>
          </cell>
          <cell r="L46">
            <v>74.806708411770131</v>
          </cell>
        </row>
        <row r="47">
          <cell r="B47">
            <v>2.4664200000000003</v>
          </cell>
          <cell r="E47">
            <v>20838.400000000001</v>
          </cell>
          <cell r="K47">
            <v>84.49</v>
          </cell>
        </row>
      </sheetData>
      <sheetData sheetId="8"/>
      <sheetData sheetId="9"/>
      <sheetData sheetId="10">
        <row r="45">
          <cell r="D45">
            <v>3.7332683333333332</v>
          </cell>
        </row>
        <row r="46">
          <cell r="D46">
            <v>3.5929433333333325</v>
          </cell>
          <cell r="G46">
            <v>19679.516666666666</v>
          </cell>
          <cell r="L46">
            <v>54.772688686991089</v>
          </cell>
        </row>
        <row r="47">
          <cell r="B47">
            <v>2.7098800000000001</v>
          </cell>
          <cell r="E47">
            <v>15629.6</v>
          </cell>
          <cell r="K47">
            <v>57.68</v>
          </cell>
        </row>
      </sheetData>
      <sheetData sheetId="11">
        <row r="45">
          <cell r="D45">
            <v>140.83027999999999</v>
          </cell>
        </row>
        <row r="46">
          <cell r="D46">
            <v>138.88768833333333</v>
          </cell>
          <cell r="G46">
            <v>1256579.3166666667</v>
          </cell>
          <cell r="L46">
            <v>90.47449286151631</v>
          </cell>
        </row>
        <row r="47">
          <cell r="B47">
            <v>130.32470000000001</v>
          </cell>
          <cell r="E47">
            <v>1380663.5</v>
          </cell>
          <cell r="K47">
            <v>105.94</v>
          </cell>
        </row>
      </sheetData>
      <sheetData sheetId="12">
        <row r="45">
          <cell r="D45">
            <v>52.260174999999997</v>
          </cell>
        </row>
        <row r="46">
          <cell r="D46">
            <v>51.676838333333329</v>
          </cell>
          <cell r="G46">
            <v>420338.66666666669</v>
          </cell>
          <cell r="L46">
            <v>81.3398575112777</v>
          </cell>
        </row>
        <row r="47">
          <cell r="B47">
            <v>48.162579999999998</v>
          </cell>
          <cell r="E47">
            <v>458856.7</v>
          </cell>
          <cell r="K47">
            <v>95.27</v>
          </cell>
        </row>
      </sheetData>
      <sheetData sheetId="13">
        <row r="45">
          <cell r="D45">
            <v>193.09045499999999</v>
          </cell>
        </row>
        <row r="46">
          <cell r="D46">
            <v>190.56452666666664</v>
          </cell>
          <cell r="G46">
            <v>1676917.9833333334</v>
          </cell>
          <cell r="L46">
            <v>87.997384018200805</v>
          </cell>
        </row>
        <row r="47">
          <cell r="B47">
            <v>178.48728</v>
          </cell>
          <cell r="E47">
            <v>1839520.2</v>
          </cell>
          <cell r="K47">
            <v>103.06</v>
          </cell>
        </row>
      </sheetData>
      <sheetData sheetId="14"/>
      <sheetData sheetId="15"/>
      <sheetData sheetId="1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ckerrüben"/>
      <sheetName val="Runkelrüben"/>
      <sheetName val="Kohlrüben"/>
      <sheetName val="Rüben insg."/>
      <sheetName val="Frühkartoffeln"/>
      <sheetName val="Späte Kartoffeln"/>
      <sheetName val="Kartoffeln ins."/>
      <sheetName val="Tabelle1"/>
    </sheetNames>
    <sheetDataSet>
      <sheetData sheetId="0">
        <row r="45">
          <cell r="D45">
            <v>4.3049949999999999</v>
          </cell>
        </row>
        <row r="46">
          <cell r="D46">
            <v>3.9075066666666665</v>
          </cell>
          <cell r="G46">
            <v>260436.44999999998</v>
          </cell>
          <cell r="L46">
            <v>666.50289357578401</v>
          </cell>
        </row>
        <row r="47">
          <cell r="B47">
            <v>4.0612199999999996</v>
          </cell>
          <cell r="E47">
            <v>346225.9</v>
          </cell>
          <cell r="K47">
            <v>852.52</v>
          </cell>
        </row>
      </sheetData>
      <sheetData sheetId="1"/>
      <sheetData sheetId="2"/>
      <sheetData sheetId="3"/>
      <sheetData sheetId="4"/>
      <sheetData sheetId="5"/>
      <sheetData sheetId="6">
        <row r="45">
          <cell r="D45">
            <v>0.81193666666666664</v>
          </cell>
        </row>
        <row r="46">
          <cell r="D46">
            <v>0.78542499999999982</v>
          </cell>
        </row>
        <row r="47">
          <cell r="B47">
            <v>0.99326000000000003</v>
          </cell>
        </row>
      </sheetData>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raps"/>
      <sheetName val="Sommerraps"/>
      <sheetName val="Raps u. Rübsen zus."/>
    </sheetNames>
    <sheetDataSet>
      <sheetData sheetId="0">
        <row r="45">
          <cell r="D45">
            <v>71.671249999999986</v>
          </cell>
        </row>
        <row r="46">
          <cell r="D46">
            <v>71.889304999999993</v>
          </cell>
          <cell r="G46">
            <v>300896.05</v>
          </cell>
          <cell r="L46">
            <v>41.855467930869558</v>
          </cell>
        </row>
        <row r="47">
          <cell r="B47">
            <v>74.502130000000008</v>
          </cell>
          <cell r="E47">
            <v>345999.7</v>
          </cell>
          <cell r="K47">
            <v>46.44</v>
          </cell>
        </row>
      </sheetData>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omais"/>
      <sheetName val="Klee u. Kleegras"/>
      <sheetName val="Gras a. d. Ackerland"/>
      <sheetName val="Dauerwiesen"/>
      <sheetName val="Weiden einschl. Mähw."/>
      <sheetName val="Wiesen u. Weiden einschl. Mäh."/>
      <sheetName val="Mähweiden"/>
      <sheetName val="Weiden"/>
      <sheetName val="Tabelle1"/>
    </sheetNames>
    <sheetDataSet>
      <sheetData sheetId="0">
        <row r="45">
          <cell r="D45">
            <v>40.77272</v>
          </cell>
        </row>
        <row r="46">
          <cell r="D46">
            <v>43.942200000000007</v>
          </cell>
          <cell r="G46">
            <v>1753286.45</v>
          </cell>
          <cell r="L46">
            <v>398.99833189963175</v>
          </cell>
        </row>
        <row r="47">
          <cell r="B47">
            <v>48.378769999999996</v>
          </cell>
          <cell r="E47">
            <v>2235986.4</v>
          </cell>
          <cell r="K47">
            <v>462.18</v>
          </cell>
        </row>
      </sheetData>
      <sheetData sheetId="1"/>
      <sheetData sheetId="2">
        <row r="45">
          <cell r="D45">
            <v>14.538083333333335</v>
          </cell>
        </row>
        <row r="46">
          <cell r="D46">
            <v>14.363718333333333</v>
          </cell>
          <cell r="G46">
            <v>118131.735</v>
          </cell>
          <cell r="L46">
            <v>82.24314363353686</v>
          </cell>
        </row>
        <row r="47">
          <cell r="B47">
            <v>13.37307</v>
          </cell>
          <cell r="E47">
            <v>132863.6</v>
          </cell>
          <cell r="K47">
            <v>99.35</v>
          </cell>
        </row>
      </sheetData>
      <sheetData sheetId="3">
        <row r="45">
          <cell r="D45">
            <v>14.883460000000001</v>
          </cell>
        </row>
        <row r="46">
          <cell r="D46">
            <v>13.773311666666666</v>
          </cell>
          <cell r="G46">
            <v>103945.27750000001</v>
          </cell>
          <cell r="L46">
            <v>75.468616419653131</v>
          </cell>
        </row>
        <row r="47">
          <cell r="B47">
            <v>13.924329999999999</v>
          </cell>
          <cell r="E47">
            <v>116962.7</v>
          </cell>
          <cell r="K47">
            <v>84</v>
          </cell>
        </row>
      </sheetData>
      <sheetData sheetId="4">
        <row r="46">
          <cell r="B46">
            <v>55.21575</v>
          </cell>
        </row>
        <row r="47">
          <cell r="B47">
            <v>57.077809999999999</v>
          </cell>
          <cell r="E47">
            <v>488303.2</v>
          </cell>
          <cell r="K47">
            <v>85.55</v>
          </cell>
        </row>
      </sheetData>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weizen"/>
      <sheetName val="Sommerweizen+Hartweizen"/>
      <sheetName val="Weizen zus."/>
      <sheetName val="Roggen"/>
      <sheetName val="Wintergerste"/>
      <sheetName val="Sommergerste"/>
      <sheetName val="Hafer u. Sommermeng."/>
      <sheetName val="Triticale"/>
      <sheetName val="Winterraps"/>
      <sheetName val="Kartoffeln"/>
      <sheetName val="Zuckerrüben"/>
      <sheetName val="Silomais"/>
      <sheetName val="Gras_a_d_Ackerland"/>
      <sheetName val="Dauerwiesen"/>
      <sheetName val="Weiden einschl. Mähweiden"/>
      <sheetName val="Raufutter"/>
      <sheetName val="Tabelle1"/>
    </sheetNames>
    <sheetDataSet>
      <sheetData sheetId="0">
        <row r="31">
          <cell r="E31">
            <v>89.346287847347526</v>
          </cell>
        </row>
        <row r="32">
          <cell r="E32">
            <v>113.28025572068761</v>
          </cell>
        </row>
        <row r="33">
          <cell r="E33">
            <v>104.9859823295272</v>
          </cell>
        </row>
        <row r="34">
          <cell r="E34">
            <v>86.809357839388028</v>
          </cell>
        </row>
        <row r="35">
          <cell r="E35">
            <v>102.62696853427222</v>
          </cell>
        </row>
        <row r="36">
          <cell r="E36">
            <v>104.34024039414676</v>
          </cell>
        </row>
        <row r="37">
          <cell r="E37">
            <v>99.814253046475855</v>
          </cell>
        </row>
        <row r="38">
          <cell r="E38">
            <v>110.41065422459297</v>
          </cell>
        </row>
        <row r="39">
          <cell r="E39">
            <v>100.40721160719511</v>
          </cell>
        </row>
        <row r="40">
          <cell r="E40">
            <v>105.06231201460898</v>
          </cell>
        </row>
        <row r="41">
          <cell r="E41">
            <v>104.42028412351236</v>
          </cell>
        </row>
        <row r="42">
          <cell r="E42">
            <v>106.61116270588261</v>
          </cell>
        </row>
        <row r="43">
          <cell r="E43">
            <v>101.44659566342614</v>
          </cell>
        </row>
        <row r="44">
          <cell r="E44">
            <v>101.34742557467013</v>
          </cell>
        </row>
        <row r="45">
          <cell r="E45">
            <v>102.64171447911595</v>
          </cell>
        </row>
      </sheetData>
      <sheetData sheetId="1"/>
      <sheetData sheetId="2"/>
      <sheetData sheetId="3">
        <row r="32">
          <cell r="E32">
            <v>78.646713903761295</v>
          </cell>
        </row>
        <row r="33">
          <cell r="E33">
            <v>79.607672976556842</v>
          </cell>
        </row>
        <row r="34">
          <cell r="E34">
            <v>80.616426399093569</v>
          </cell>
        </row>
        <row r="35">
          <cell r="E35">
            <v>76.790445348715764</v>
          </cell>
        </row>
        <row r="36">
          <cell r="E36">
            <v>80.11876929515627</v>
          </cell>
        </row>
        <row r="37">
          <cell r="E37">
            <v>79.381656350771195</v>
          </cell>
        </row>
        <row r="38">
          <cell r="E38">
            <v>80.185483242413341</v>
          </cell>
        </row>
        <row r="39">
          <cell r="E39">
            <v>74.707542163625021</v>
          </cell>
        </row>
        <row r="40">
          <cell r="E40">
            <v>84.634910893874192</v>
          </cell>
        </row>
        <row r="41">
          <cell r="E41">
            <v>83.58077827768976</v>
          </cell>
        </row>
        <row r="42">
          <cell r="E42">
            <v>81.020147350426157</v>
          </cell>
        </row>
        <row r="43">
          <cell r="E43">
            <v>81.797828487736439</v>
          </cell>
        </row>
        <row r="44">
          <cell r="E44">
            <v>80.621471259452676</v>
          </cell>
        </row>
        <row r="45">
          <cell r="E45">
            <v>80.247097730593907</v>
          </cell>
        </row>
      </sheetData>
      <sheetData sheetId="4">
        <row r="31">
          <cell r="E31">
            <v>81.422988847900911</v>
          </cell>
        </row>
        <row r="32">
          <cell r="E32">
            <v>111.44825437461297</v>
          </cell>
        </row>
        <row r="33">
          <cell r="E33">
            <v>100.20346527904915</v>
          </cell>
        </row>
        <row r="34">
          <cell r="E34">
            <v>78.727326689185162</v>
          </cell>
        </row>
        <row r="35">
          <cell r="E35">
            <v>94.05020109532299</v>
          </cell>
        </row>
        <row r="36">
          <cell r="E36">
            <v>92.981079895109843</v>
          </cell>
        </row>
        <row r="37">
          <cell r="E37">
            <v>94.180618889989219</v>
          </cell>
        </row>
        <row r="38">
          <cell r="E38">
            <v>101.91163675841747</v>
          </cell>
        </row>
        <row r="39">
          <cell r="E39">
            <v>92.371884670812463</v>
          </cell>
        </row>
        <row r="40">
          <cell r="E40">
            <v>97.376281491978105</v>
          </cell>
        </row>
        <row r="41">
          <cell r="E41">
            <v>100.23314139381097</v>
          </cell>
        </row>
        <row r="42">
          <cell r="E42">
            <v>97.142474219757162</v>
          </cell>
        </row>
        <row r="43">
          <cell r="E43">
            <v>90.77598996017241</v>
          </cell>
        </row>
        <row r="44">
          <cell r="E44">
            <v>88.535542234200946</v>
          </cell>
        </row>
        <row r="45">
          <cell r="E45">
            <v>96.371592894513782</v>
          </cell>
        </row>
      </sheetData>
      <sheetData sheetId="5"/>
      <sheetData sheetId="6"/>
      <sheetData sheetId="7"/>
      <sheetData sheetId="8">
        <row r="31">
          <cell r="E31">
            <v>42.045238105891833</v>
          </cell>
        </row>
        <row r="32">
          <cell r="E32">
            <v>40.826121345300521</v>
          </cell>
        </row>
        <row r="33">
          <cell r="E33">
            <v>45.420626830377451</v>
          </cell>
        </row>
        <row r="34">
          <cell r="E34">
            <v>45.934641968978575</v>
          </cell>
        </row>
        <row r="35">
          <cell r="E35">
            <v>47.050569973198172</v>
          </cell>
        </row>
        <row r="36">
          <cell r="E36">
            <v>44.719480128335555</v>
          </cell>
        </row>
        <row r="37">
          <cell r="E37">
            <v>47.737037146525807</v>
          </cell>
        </row>
        <row r="38">
          <cell r="E38">
            <v>48.246192569250915</v>
          </cell>
        </row>
        <row r="39">
          <cell r="E39">
            <v>49.051490229983671</v>
          </cell>
        </row>
        <row r="40">
          <cell r="E40">
            <v>45.430708951962671</v>
          </cell>
        </row>
        <row r="41">
          <cell r="E41">
            <v>46.823272021342525</v>
          </cell>
        </row>
        <row r="42">
          <cell r="E42">
            <v>44.879719095080198</v>
          </cell>
        </row>
        <row r="43">
          <cell r="E43">
            <v>45.507575520173475</v>
          </cell>
        </row>
        <row r="44">
          <cell r="E44">
            <v>46.57264837306073</v>
          </cell>
        </row>
        <row r="45">
          <cell r="E45">
            <v>43.960516255560862</v>
          </cell>
        </row>
      </sheetData>
      <sheetData sheetId="9"/>
      <sheetData sheetId="10">
        <row r="32">
          <cell r="E32">
            <v>898.54229480087633</v>
          </cell>
        </row>
        <row r="33">
          <cell r="E33">
            <v>873.58508893722728</v>
          </cell>
        </row>
        <row r="34">
          <cell r="E34">
            <v>728.84370648774302</v>
          </cell>
        </row>
        <row r="35">
          <cell r="E35">
            <v>876.54335992255994</v>
          </cell>
        </row>
        <row r="36">
          <cell r="E36">
            <v>801.89704928779076</v>
          </cell>
        </row>
        <row r="37">
          <cell r="E37">
            <v>935.59326230103977</v>
          </cell>
        </row>
        <row r="38">
          <cell r="E38">
            <v>894.17134844398083</v>
          </cell>
        </row>
        <row r="40">
          <cell r="E40">
            <v>744.33781710241783</v>
          </cell>
        </row>
        <row r="41">
          <cell r="E41">
            <v>855.98433171072918</v>
          </cell>
        </row>
        <row r="42">
          <cell r="E42">
            <v>892.70577523385771</v>
          </cell>
        </row>
        <row r="43">
          <cell r="E43">
            <v>820.67276843687648</v>
          </cell>
        </row>
        <row r="44">
          <cell r="E44">
            <v>764.31492971341527</v>
          </cell>
        </row>
        <row r="45">
          <cell r="E45">
            <v>796.21196505679359</v>
          </cell>
        </row>
      </sheetData>
      <sheetData sheetId="11">
        <row r="31">
          <cell r="E31">
            <v>424.59640278975581</v>
          </cell>
        </row>
        <row r="32">
          <cell r="E32">
            <v>435.47505683157215</v>
          </cell>
        </row>
        <row r="33">
          <cell r="E33">
            <v>401.90900883181587</v>
          </cell>
        </row>
        <row r="34">
          <cell r="E34">
            <v>421.86678506153714</v>
          </cell>
        </row>
        <row r="35">
          <cell r="E35">
            <v>407.84061452027441</v>
          </cell>
        </row>
        <row r="36">
          <cell r="E36">
            <v>403.29057582878471</v>
          </cell>
        </row>
        <row r="37">
          <cell r="E37">
            <v>410.10711498959824</v>
          </cell>
        </row>
        <row r="38">
          <cell r="E38">
            <v>388.77956097499526</v>
          </cell>
        </row>
        <row r="39">
          <cell r="E39">
            <v>391.05986447312984</v>
          </cell>
        </row>
        <row r="40">
          <cell r="E40">
            <v>407.72865143957807</v>
          </cell>
        </row>
        <row r="41">
          <cell r="E41">
            <v>412.04837160986381</v>
          </cell>
        </row>
        <row r="42">
          <cell r="E42">
            <v>380.56648574054947</v>
          </cell>
        </row>
        <row r="43">
          <cell r="E43">
            <v>409.34482831964493</v>
          </cell>
        </row>
        <row r="44">
          <cell r="E44">
            <v>379.36560742186339</v>
          </cell>
        </row>
        <row r="45">
          <cell r="E45">
            <v>395.45777327498013</v>
          </cell>
        </row>
      </sheetData>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Vorräte"/>
      <sheetName val="Heuanteil"/>
      <sheetName val="Hektarerträge"/>
      <sheetName val="Grafik"/>
      <sheetName val="Grafik 1"/>
      <sheetName val="LAND-Veröff"/>
    </sheetNames>
    <sheetDataSet>
      <sheetData sheetId="0" refreshError="1"/>
      <sheetData sheetId="1" refreshError="1">
        <row r="66">
          <cell r="B66">
            <v>221.04166000000001</v>
          </cell>
        </row>
        <row r="67">
          <cell r="B67">
            <v>158.43705</v>
          </cell>
          <cell r="D67">
            <v>199.09079666666665</v>
          </cell>
          <cell r="E67">
            <v>1418962</v>
          </cell>
          <cell r="G67">
            <v>1796199.3333333333</v>
          </cell>
          <cell r="J67">
            <v>89.56</v>
          </cell>
          <cell r="K67">
            <v>90.220108784871172</v>
          </cell>
        </row>
        <row r="68">
          <cell r="B68">
            <v>188.64621</v>
          </cell>
          <cell r="E68">
            <v>1976824</v>
          </cell>
          <cell r="J68">
            <v>104.79</v>
          </cell>
        </row>
      </sheetData>
      <sheetData sheetId="2" refreshError="1">
        <row r="66">
          <cell r="D66">
            <v>4.1470716666666672</v>
          </cell>
        </row>
        <row r="67">
          <cell r="D67">
            <v>6.2437049999999994</v>
          </cell>
          <cell r="G67">
            <v>42719.5</v>
          </cell>
          <cell r="K67">
            <v>68.42011273754926</v>
          </cell>
        </row>
      </sheetData>
      <sheetData sheetId="3" refreshError="1"/>
      <sheetData sheetId="4" refreshError="1"/>
      <sheetData sheetId="5" refreshError="1">
        <row r="66">
          <cell r="B66">
            <v>228.57977</v>
          </cell>
        </row>
        <row r="67">
          <cell r="B67">
            <v>172.45681999999999</v>
          </cell>
          <cell r="D67">
            <v>205.33450166666668</v>
          </cell>
          <cell r="E67">
            <v>1523213</v>
          </cell>
          <cell r="G67">
            <v>1838918.8333333333</v>
          </cell>
          <cell r="J67">
            <v>88.32</v>
          </cell>
          <cell r="K67">
            <v>89.557225814810906</v>
          </cell>
        </row>
        <row r="68">
          <cell r="B68">
            <v>192.39787999999999</v>
          </cell>
          <cell r="E68">
            <v>2006586</v>
          </cell>
          <cell r="J68">
            <v>104.29</v>
          </cell>
        </row>
      </sheetData>
      <sheetData sheetId="6" refreshError="1">
        <row r="66">
          <cell r="B66">
            <v>26.12546</v>
          </cell>
        </row>
        <row r="67">
          <cell r="B67">
            <v>26.506259999999997</v>
          </cell>
          <cell r="D67">
            <v>25.057826666666671</v>
          </cell>
          <cell r="E67">
            <v>202905</v>
          </cell>
          <cell r="G67">
            <v>167542.83333333334</v>
          </cell>
          <cell r="J67">
            <v>76.55</v>
          </cell>
          <cell r="K67">
            <v>66.862475968918815</v>
          </cell>
        </row>
        <row r="68">
          <cell r="B68">
            <v>22.766419999999997</v>
          </cell>
          <cell r="E68">
            <v>184021</v>
          </cell>
          <cell r="J68">
            <v>80.83</v>
          </cell>
        </row>
      </sheetData>
      <sheetData sheetId="7" refreshError="1">
        <row r="66">
          <cell r="B66">
            <v>53.218480000000007</v>
          </cell>
        </row>
        <row r="67">
          <cell r="B67">
            <v>53.398389999999999</v>
          </cell>
          <cell r="D67">
            <v>54.687193333333326</v>
          </cell>
          <cell r="E67">
            <v>455488</v>
          </cell>
          <cell r="G67">
            <v>452472.5</v>
          </cell>
          <cell r="J67">
            <v>85.3</v>
          </cell>
          <cell r="K67">
            <v>82.73829253625378</v>
          </cell>
        </row>
        <row r="68">
          <cell r="B68">
            <v>54.459989999999998</v>
          </cell>
          <cell r="E68">
            <v>526900</v>
          </cell>
          <cell r="J68">
            <v>96.75</v>
          </cell>
        </row>
      </sheetData>
      <sheetData sheetId="8" refreshError="1">
        <row r="66">
          <cell r="B66">
            <v>8.1358599999999992</v>
          </cell>
        </row>
        <row r="67">
          <cell r="B67">
            <v>8.7131499999999988</v>
          </cell>
          <cell r="D67">
            <v>8.6846883333333338</v>
          </cell>
          <cell r="E67">
            <v>48672</v>
          </cell>
          <cell r="G67">
            <v>40931.333333333336</v>
          </cell>
          <cell r="J67">
            <v>55.86</v>
          </cell>
          <cell r="K67">
            <v>47.130457377764273</v>
          </cell>
        </row>
        <row r="68">
          <cell r="B68">
            <v>4.1966000000000001</v>
          </cell>
          <cell r="E68">
            <v>23136</v>
          </cell>
          <cell r="J68">
            <v>55.13</v>
          </cell>
        </row>
      </sheetData>
      <sheetData sheetId="9" refreshError="1">
        <row r="66">
          <cell r="B66">
            <v>61.354340000000008</v>
          </cell>
        </row>
        <row r="67">
          <cell r="B67">
            <v>62.111539999999998</v>
          </cell>
          <cell r="D67">
            <v>63.371881666666674</v>
          </cell>
          <cell r="E67">
            <v>504160</v>
          </cell>
          <cell r="G67">
            <v>493403.83333333331</v>
          </cell>
          <cell r="J67">
            <v>81.17</v>
          </cell>
          <cell r="K67">
            <v>77.858479242989176</v>
          </cell>
        </row>
        <row r="68">
          <cell r="B68">
            <v>58.656589999999994</v>
          </cell>
          <cell r="E68">
            <v>550036</v>
          </cell>
          <cell r="J68">
            <v>93.77</v>
          </cell>
        </row>
      </sheetData>
      <sheetData sheetId="10" refreshError="1">
        <row r="66">
          <cell r="B66">
            <v>5.6894799999999996</v>
          </cell>
        </row>
        <row r="67">
          <cell r="B67">
            <v>5.7503500000000001</v>
          </cell>
          <cell r="D67">
            <v>6.4314966666666669</v>
          </cell>
          <cell r="E67">
            <v>43852</v>
          </cell>
          <cell r="G67">
            <v>44888</v>
          </cell>
          <cell r="J67">
            <v>76.260000000000005</v>
          </cell>
          <cell r="K67">
            <v>69.794018914208152</v>
          </cell>
        </row>
        <row r="68">
          <cell r="B68">
            <v>5.2130100000000006</v>
          </cell>
          <cell r="E68">
            <v>41480</v>
          </cell>
          <cell r="J68">
            <v>79.569999999999993</v>
          </cell>
        </row>
      </sheetData>
      <sheetData sheetId="11" refreshError="1"/>
      <sheetData sheetId="12" refreshError="1"/>
      <sheetData sheetId="13" refreshError="1">
        <row r="66">
          <cell r="B66">
            <v>7.7159899999999997</v>
          </cell>
        </row>
        <row r="67">
          <cell r="B67">
            <v>11.46002</v>
          </cell>
          <cell r="D67">
            <v>7.9825433333333322</v>
          </cell>
          <cell r="E67">
            <v>62239</v>
          </cell>
          <cell r="G67">
            <v>42620</v>
          </cell>
          <cell r="J67">
            <v>54.31</v>
          </cell>
          <cell r="K67">
            <v>53.3915047125749</v>
          </cell>
        </row>
        <row r="68">
          <cell r="B68">
            <v>6.8519100000000002</v>
          </cell>
          <cell r="E68">
            <v>38528</v>
          </cell>
          <cell r="J68">
            <v>56.23</v>
          </cell>
        </row>
      </sheetData>
      <sheetData sheetId="14" refreshError="1">
        <row r="66">
          <cell r="B66">
            <v>329.46504000000004</v>
          </cell>
        </row>
        <row r="67">
          <cell r="B67">
            <v>278.28498999999999</v>
          </cell>
          <cell r="D67">
            <v>308.17825000000005</v>
          </cell>
          <cell r="E67">
            <v>2336369</v>
          </cell>
          <cell r="G67">
            <v>2587373.5</v>
          </cell>
          <cell r="J67">
            <v>83.96</v>
          </cell>
          <cell r="K67">
            <v>83.957044340410135</v>
          </cell>
        </row>
        <row r="68">
          <cell r="B68">
            <v>285.88580999999999</v>
          </cell>
          <cell r="E68">
            <v>2820651</v>
          </cell>
          <cell r="J68">
            <v>98.66</v>
          </cell>
        </row>
      </sheetData>
      <sheetData sheetId="15" refreshError="1">
        <row r="66">
          <cell r="B66">
            <v>254.70523</v>
          </cell>
        </row>
        <row r="67">
          <cell r="B67">
            <v>198.96307999999999</v>
          </cell>
          <cell r="D67">
            <v>230.39232833333338</v>
          </cell>
          <cell r="E67">
            <v>1726118</v>
          </cell>
          <cell r="G67">
            <v>2006461.6666666667</v>
          </cell>
          <cell r="J67">
            <v>86.76</v>
          </cell>
          <cell r="K67">
            <v>87.088909651700845</v>
          </cell>
        </row>
        <row r="68">
          <cell r="B68">
            <v>215.16429999999997</v>
          </cell>
          <cell r="E68">
            <v>2190607</v>
          </cell>
          <cell r="J68">
            <v>101.81</v>
          </cell>
        </row>
      </sheetData>
      <sheetData sheetId="16" refreshError="1">
        <row r="66">
          <cell r="B66">
            <v>74.759810000000016</v>
          </cell>
        </row>
        <row r="67">
          <cell r="B67">
            <v>79.321910000000003</v>
          </cell>
          <cell r="D67">
            <v>77.785921666666681</v>
          </cell>
          <cell r="E67">
            <v>610251</v>
          </cell>
          <cell r="G67">
            <v>580911.83333333337</v>
          </cell>
          <cell r="J67">
            <v>76.930000000000007</v>
          </cell>
          <cell r="K67">
            <v>74.680844667842948</v>
          </cell>
        </row>
        <row r="68">
          <cell r="B68">
            <v>70.721509999999995</v>
          </cell>
          <cell r="E68">
            <v>630044</v>
          </cell>
          <cell r="J68">
            <v>89.09</v>
          </cell>
        </row>
      </sheetData>
      <sheetData sheetId="17" refreshError="1"/>
      <sheetData sheetId="18" refreshError="1"/>
      <sheetData sheetId="19" refreshError="1"/>
      <sheetData sheetId="20" refreshError="1">
        <row r="66">
          <cell r="B66">
            <v>60.493580000000001</v>
          </cell>
        </row>
        <row r="67">
          <cell r="B67">
            <v>112.60169</v>
          </cell>
          <cell r="D67">
            <v>97.324713333333335</v>
          </cell>
          <cell r="E67">
            <v>462117</v>
          </cell>
          <cell r="G67">
            <v>402648</v>
          </cell>
          <cell r="J67">
            <v>41.04</v>
          </cell>
          <cell r="K67">
            <v>41.371609143193297</v>
          </cell>
        </row>
        <row r="68">
          <cell r="B68">
            <v>100.00446000000001</v>
          </cell>
          <cell r="E68">
            <v>462421</v>
          </cell>
          <cell r="J68">
            <v>46.24</v>
          </cell>
        </row>
      </sheetData>
      <sheetData sheetId="21" refreshError="1"/>
      <sheetData sheetId="22" refreshError="1"/>
      <sheetData sheetId="23" refreshError="1"/>
      <sheetData sheetId="24" refreshError="1"/>
      <sheetData sheetId="25">
        <row r="66">
          <cell r="B66">
            <v>5.4900099999999998</v>
          </cell>
        </row>
        <row r="67">
          <cell r="B67">
            <v>5.56271</v>
          </cell>
          <cell r="D67">
            <v>5.4225583333333338</v>
          </cell>
          <cell r="E67">
            <v>189900</v>
          </cell>
          <cell r="G67">
            <v>196049.5</v>
          </cell>
          <cell r="J67">
            <v>341.38</v>
          </cell>
          <cell r="K67">
            <v>361.54428951893863</v>
          </cell>
        </row>
        <row r="68">
          <cell r="B68">
            <v>5.70913</v>
          </cell>
          <cell r="E68">
            <v>237186</v>
          </cell>
          <cell r="J68">
            <v>415.45</v>
          </cell>
        </row>
      </sheetData>
      <sheetData sheetId="26" refreshError="1">
        <row r="66">
          <cell r="B66">
            <v>8.7872299999999992</v>
          </cell>
        </row>
        <row r="67">
          <cell r="B67">
            <v>8.3576100000000011</v>
          </cell>
          <cell r="D67">
            <v>7.9709933333333343</v>
          </cell>
          <cell r="E67">
            <v>571911</v>
          </cell>
          <cell r="G67">
            <v>523397</v>
          </cell>
          <cell r="J67">
            <v>684.3</v>
          </cell>
          <cell r="K67">
            <v>656.62707031913203</v>
          </cell>
        </row>
        <row r="68">
          <cell r="B68">
            <v>8.4942299999999999</v>
          </cell>
          <cell r="E68">
            <v>721075</v>
          </cell>
          <cell r="J68">
            <v>848.9</v>
          </cell>
        </row>
      </sheetData>
      <sheetData sheetId="27" refreshError="1"/>
      <sheetData sheetId="28" refreshError="1"/>
      <sheetData sheetId="29" refreshError="1"/>
      <sheetData sheetId="30" refreshError="1"/>
      <sheetData sheetId="31" refreshError="1">
        <row r="66">
          <cell r="B66">
            <v>0.39623000000000003</v>
          </cell>
        </row>
        <row r="67">
          <cell r="B67">
            <v>0.18080000000000002</v>
          </cell>
          <cell r="D67">
            <v>0.43195000000000006</v>
          </cell>
        </row>
        <row r="68">
          <cell r="B68">
            <v>0.36187000000000002</v>
          </cell>
        </row>
      </sheetData>
      <sheetData sheetId="32" refreshError="1">
        <row r="66">
          <cell r="B66">
            <v>1.1950799999999999</v>
          </cell>
        </row>
        <row r="67">
          <cell r="B67">
            <v>0.77651000000000003</v>
          </cell>
          <cell r="D67">
            <v>0.95952833333333332</v>
          </cell>
        </row>
        <row r="68">
          <cell r="B68">
            <v>1.20919</v>
          </cell>
        </row>
      </sheetData>
      <sheetData sheetId="33" refreshError="1"/>
      <sheetData sheetId="34">
        <row r="66">
          <cell r="B66">
            <v>180.73086999999998</v>
          </cell>
        </row>
        <row r="67">
          <cell r="B67">
            <v>181.06452999999999</v>
          </cell>
          <cell r="D67">
            <v>168.47878</v>
          </cell>
          <cell r="E67">
            <v>7016251</v>
          </cell>
          <cell r="G67">
            <v>6483038.333333333</v>
          </cell>
          <cell r="J67">
            <v>387.5</v>
          </cell>
          <cell r="K67">
            <v>384.79850894773421</v>
          </cell>
        </row>
        <row r="68">
          <cell r="B68">
            <v>175.83689999999999</v>
          </cell>
          <cell r="E68">
            <v>7728032</v>
          </cell>
          <cell r="J68">
            <v>439.5</v>
          </cell>
        </row>
      </sheetData>
      <sheetData sheetId="35" refreshError="1"/>
      <sheetData sheetId="36">
        <row r="66">
          <cell r="B66">
            <v>12.432799999999999</v>
          </cell>
        </row>
        <row r="67">
          <cell r="B67">
            <v>11.9602</v>
          </cell>
          <cell r="D67">
            <v>13.564125000000001</v>
          </cell>
          <cell r="E67">
            <v>92333</v>
          </cell>
          <cell r="G67">
            <v>97659.466666666674</v>
          </cell>
          <cell r="J67">
            <v>77.2</v>
          </cell>
          <cell r="K67">
            <v>71.998353499887884</v>
          </cell>
        </row>
        <row r="68">
          <cell r="B68">
            <v>10.256110000000001</v>
          </cell>
          <cell r="E68">
            <v>84408</v>
          </cell>
          <cell r="J68">
            <v>82.3</v>
          </cell>
        </row>
      </sheetData>
      <sheetData sheetId="37">
        <row r="66">
          <cell r="B66">
            <v>44.896459999999998</v>
          </cell>
        </row>
        <row r="67">
          <cell r="B67">
            <v>42.973219999999998</v>
          </cell>
          <cell r="D67">
            <v>47.208505000000002</v>
          </cell>
          <cell r="E67">
            <v>343786</v>
          </cell>
          <cell r="G67">
            <v>377645.52499999997</v>
          </cell>
          <cell r="J67">
            <v>80</v>
          </cell>
          <cell r="K67">
            <v>79.995230732258932</v>
          </cell>
        </row>
        <row r="68">
          <cell r="B68">
            <v>43.347269999999995</v>
          </cell>
          <cell r="E68">
            <v>415700</v>
          </cell>
          <cell r="J68">
            <v>95.9</v>
          </cell>
        </row>
      </sheetData>
      <sheetData sheetId="38">
        <row r="66">
          <cell r="B66">
            <v>35.28378</v>
          </cell>
        </row>
        <row r="67">
          <cell r="B67">
            <v>30.536570000000001</v>
          </cell>
          <cell r="D67">
            <v>35.345711666666659</v>
          </cell>
          <cell r="E67">
            <v>235437</v>
          </cell>
          <cell r="G67">
            <v>263258.00833333336</v>
          </cell>
          <cell r="J67">
            <v>77.099999999999994</v>
          </cell>
          <cell r="K67">
            <v>74.480890586114015</v>
          </cell>
        </row>
        <row r="68">
          <cell r="B68">
            <v>31.48537</v>
          </cell>
          <cell r="E68">
            <v>263218</v>
          </cell>
          <cell r="J68">
            <v>83.6</v>
          </cell>
        </row>
      </sheetData>
      <sheetData sheetId="39">
        <row r="66">
          <cell r="B66">
            <v>278.39282000000003</v>
          </cell>
        </row>
        <row r="67">
          <cell r="B67">
            <v>281.82601</v>
          </cell>
          <cell r="E67">
            <v>2223607</v>
          </cell>
          <cell r="J67">
            <v>78.900000000000006</v>
          </cell>
        </row>
        <row r="68">
          <cell r="B68">
            <v>283.45961</v>
          </cell>
          <cell r="E68">
            <v>2432083</v>
          </cell>
          <cell r="J68">
            <v>85.8</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weizen"/>
      <sheetName val="Sommer- u. Hartweizen"/>
      <sheetName val="Weizen zus."/>
      <sheetName val="Roggen"/>
      <sheetName val="Wintergerste"/>
      <sheetName val="Sommergerste"/>
      <sheetName val="Gerste zus"/>
      <sheetName val="Triticale"/>
      <sheetName val="Hafer"/>
      <sheetName val="Sommermenggetr."/>
      <sheetName val="Hafer u. Sommermenggetr."/>
      <sheetName val="Brotgetreide ins."/>
      <sheetName val="Futtergetreide ins."/>
      <sheetName val="Getreide ins."/>
      <sheetName val="Wintergetreide"/>
      <sheetName val="Sommergetreide"/>
      <sheetName val="Grafik 2"/>
      <sheetName val="Grafik 1"/>
    </sheetNames>
    <sheetDataSet>
      <sheetData sheetId="0">
        <row r="45">
          <cell r="D45">
            <v>47.381671666666669</v>
          </cell>
        </row>
        <row r="46">
          <cell r="D46">
            <v>45.135798333333341</v>
          </cell>
          <cell r="G46">
            <v>416069.35000000003</v>
          </cell>
          <cell r="L46">
            <v>92.181675158878861</v>
          </cell>
        </row>
        <row r="47">
          <cell r="B47">
            <v>43.936720000000001</v>
          </cell>
          <cell r="E47">
            <v>450731.4</v>
          </cell>
          <cell r="K47">
            <v>102.59</v>
          </cell>
        </row>
      </sheetData>
      <sheetData sheetId="1">
        <row r="45">
          <cell r="D45">
            <v>2.359726666666667</v>
          </cell>
        </row>
        <row r="46">
          <cell r="D46">
            <v>4.1577066666666669</v>
          </cell>
          <cell r="G46">
            <v>29982.633333333331</v>
          </cell>
          <cell r="L46">
            <v>72.113392639532037</v>
          </cell>
        </row>
      </sheetData>
      <sheetData sheetId="2">
        <row r="45">
          <cell r="D45">
            <v>49.741398333333336</v>
          </cell>
        </row>
        <row r="46">
          <cell r="D46">
            <v>49.293505000000003</v>
          </cell>
          <cell r="G46">
            <v>446051.98333333334</v>
          </cell>
          <cell r="L46">
            <v>90.488997147460566</v>
          </cell>
        </row>
        <row r="47">
          <cell r="B47">
            <v>46.311750000000004</v>
          </cell>
          <cell r="E47">
            <v>470165.5</v>
          </cell>
          <cell r="K47">
            <v>101.52</v>
          </cell>
        </row>
      </sheetData>
      <sheetData sheetId="3">
        <row r="45">
          <cell r="D45">
            <v>0.48035166666666668</v>
          </cell>
        </row>
      </sheetData>
      <sheetData sheetId="4">
        <row r="45">
          <cell r="D45">
            <v>2.4126766666666666</v>
          </cell>
        </row>
        <row r="46">
          <cell r="D46">
            <v>2.195195</v>
          </cell>
          <cell r="G46">
            <v>18306.883333333331</v>
          </cell>
          <cell r="L46">
            <v>83.395248865514588</v>
          </cell>
        </row>
        <row r="47">
          <cell r="B47">
            <v>2.8081100000000001</v>
          </cell>
          <cell r="E47">
            <v>26989.5</v>
          </cell>
          <cell r="K47">
            <v>96.11</v>
          </cell>
        </row>
      </sheetData>
      <sheetData sheetId="5">
        <row r="45">
          <cell r="D45">
            <v>1.3115566666666667</v>
          </cell>
        </row>
        <row r="46">
          <cell r="D46">
            <v>1.4894033333333334</v>
          </cell>
          <cell r="G46">
            <v>8177.7166666666672</v>
          </cell>
          <cell r="L46">
            <v>54.905991437286971</v>
          </cell>
        </row>
        <row r="47">
          <cell r="B47">
            <v>0.68928999999999996</v>
          </cell>
          <cell r="E47">
            <v>4113.3</v>
          </cell>
          <cell r="K47">
            <v>59.67</v>
          </cell>
        </row>
      </sheetData>
      <sheetData sheetId="6">
        <row r="45">
          <cell r="D45">
            <v>3.7242333333333337</v>
          </cell>
        </row>
        <row r="46">
          <cell r="D46">
            <v>3.6845983333333336</v>
          </cell>
          <cell r="E46">
            <v>27718</v>
          </cell>
          <cell r="L46">
            <v>71.879205286510185</v>
          </cell>
        </row>
        <row r="47">
          <cell r="B47">
            <v>3.4973999999999998</v>
          </cell>
          <cell r="E47">
            <v>31102.799999999999</v>
          </cell>
          <cell r="K47">
            <v>88.93</v>
          </cell>
        </row>
      </sheetData>
      <sheetData sheetId="7">
        <row r="45">
          <cell r="D45">
            <v>0.26594166666666669</v>
          </cell>
        </row>
      </sheetData>
      <sheetData sheetId="8"/>
      <sheetData sheetId="9"/>
      <sheetData sheetId="10">
        <row r="45">
          <cell r="D45">
            <v>1.4008766666666663</v>
          </cell>
        </row>
        <row r="46">
          <cell r="D46">
            <v>1.8667099999999999</v>
          </cell>
          <cell r="G46">
            <v>10783.550000000001</v>
          </cell>
          <cell r="L46">
            <v>57.767676821788072</v>
          </cell>
        </row>
        <row r="47">
          <cell r="B47">
            <v>2.1575300000000004</v>
          </cell>
          <cell r="E47">
            <v>12974.7</v>
          </cell>
          <cell r="K47">
            <v>60.14</v>
          </cell>
        </row>
      </sheetData>
      <sheetData sheetId="11">
        <row r="45">
          <cell r="D45">
            <v>50.22175</v>
          </cell>
        </row>
        <row r="46">
          <cell r="D46">
            <v>49.818260000000009</v>
          </cell>
          <cell r="G46">
            <v>449614.3</v>
          </cell>
          <cell r="L46">
            <v>90.250903985807582</v>
          </cell>
        </row>
        <row r="47">
          <cell r="B47">
            <v>46.984290000000001</v>
          </cell>
          <cell r="E47">
            <v>475899.1</v>
          </cell>
          <cell r="K47">
            <v>101.29</v>
          </cell>
        </row>
      </sheetData>
      <sheetData sheetId="12">
        <row r="45">
          <cell r="D45">
            <v>5.3910516666666668</v>
          </cell>
        </row>
        <row r="46">
          <cell r="D46">
            <v>5.8035583333333332</v>
          </cell>
          <cell r="G46">
            <v>39081.5</v>
          </cell>
          <cell r="L46">
            <v>67.340582717212286</v>
          </cell>
        </row>
        <row r="47">
          <cell r="B47">
            <v>6.0888500000000008</v>
          </cell>
          <cell r="E47">
            <v>47547.600000000006</v>
          </cell>
          <cell r="K47">
            <v>78.09</v>
          </cell>
        </row>
      </sheetData>
      <sheetData sheetId="13">
        <row r="45">
          <cell r="D45">
            <v>55.612801666666662</v>
          </cell>
        </row>
        <row r="46">
          <cell r="D46">
            <v>55.62181833333333</v>
          </cell>
          <cell r="G46">
            <v>488695.8</v>
          </cell>
          <cell r="L46">
            <v>87.860450205226712</v>
          </cell>
        </row>
        <row r="47">
          <cell r="B47">
            <v>53.073140000000002</v>
          </cell>
          <cell r="E47">
            <v>523446.69999999995</v>
          </cell>
          <cell r="K47">
            <v>98.63</v>
          </cell>
        </row>
      </sheetData>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ckerrüben"/>
      <sheetName val="Runkelrüben"/>
      <sheetName val="Kohlrüben"/>
      <sheetName val="Rüben insg."/>
      <sheetName val="Frühe Kartoffeln"/>
      <sheetName val="Späte Kartoffeln"/>
      <sheetName val="Kartoffeln ins."/>
      <sheetName val="Tabelle1"/>
    </sheetNames>
    <sheetDataSet>
      <sheetData sheetId="0">
        <row r="45">
          <cell r="D45">
            <v>1.738035</v>
          </cell>
        </row>
        <row r="46">
          <cell r="D46">
            <v>1.7288400000000002</v>
          </cell>
          <cell r="G46">
            <v>120243.25</v>
          </cell>
          <cell r="L46">
            <v>695.51404409893337</v>
          </cell>
        </row>
        <row r="47">
          <cell r="B47">
            <v>1.9479900000000001</v>
          </cell>
          <cell r="E47">
            <v>181958.7</v>
          </cell>
          <cell r="K47">
            <v>934.08</v>
          </cell>
        </row>
      </sheetData>
      <sheetData sheetId="1"/>
      <sheetData sheetId="2"/>
      <sheetData sheetId="3"/>
      <sheetData sheetId="4"/>
      <sheetData sheetId="5"/>
      <sheetData sheetId="6">
        <row r="45">
          <cell r="D45">
            <v>2.4086133333333333</v>
          </cell>
        </row>
        <row r="46">
          <cell r="D46">
            <v>1.9718296666666666</v>
          </cell>
        </row>
        <row r="47">
          <cell r="B47">
            <v>2.4690700000000003</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raps"/>
      <sheetName val="Sommerraps"/>
      <sheetName val="Raps u. Rübsen zus."/>
    </sheetNames>
    <sheetDataSet>
      <sheetData sheetId="0">
        <row r="45">
          <cell r="D45">
            <v>10.975460000000002</v>
          </cell>
        </row>
        <row r="46">
          <cell r="D46">
            <v>10.753391666666666</v>
          </cell>
          <cell r="G46">
            <v>45043.466666666674</v>
          </cell>
          <cell r="L46">
            <v>41.887683498307133</v>
          </cell>
        </row>
        <row r="47">
          <cell r="B47">
            <v>12.23434</v>
          </cell>
          <cell r="E47">
            <v>59440.6</v>
          </cell>
          <cell r="K47">
            <v>48.59</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omais"/>
      <sheetName val="Klee u. Kleegras "/>
      <sheetName val="Gras a. d. Ackerland"/>
      <sheetName val="Dauerwiesen"/>
      <sheetName val=" Weiden einschl. Mähw."/>
      <sheetName val="Wiesen u. Weiden einschl. Mähw."/>
      <sheetName val="Mähweiden"/>
      <sheetName val="Weiden"/>
      <sheetName val="Grafik"/>
      <sheetName val="Tabelle1"/>
      <sheetName val="Tabelle2"/>
    </sheetNames>
    <sheetDataSet>
      <sheetData sheetId="0">
        <row r="46">
          <cell r="D46">
            <v>10.274226666666667</v>
          </cell>
          <cell r="G46">
            <v>413.03403333333341</v>
          </cell>
          <cell r="L46">
            <v>402.00985118750225</v>
          </cell>
        </row>
        <row r="47">
          <cell r="B47">
            <v>9.2854799999999997</v>
          </cell>
          <cell r="E47">
            <v>395.88529999999997</v>
          </cell>
          <cell r="K47">
            <v>426.34877249210598</v>
          </cell>
        </row>
      </sheetData>
      <sheetData sheetId="1" refreshError="1"/>
      <sheetData sheetId="2">
        <row r="46">
          <cell r="D46">
            <v>4.1706583333333338</v>
          </cell>
          <cell r="G46">
            <v>35.675431666666661</v>
          </cell>
          <cell r="L46">
            <v>85.539089552208964</v>
          </cell>
        </row>
        <row r="47">
          <cell r="B47">
            <v>4.2708000000000004</v>
          </cell>
          <cell r="E47">
            <v>43.028700000000001</v>
          </cell>
          <cell r="K47">
            <v>100.75091317785893</v>
          </cell>
        </row>
      </sheetData>
      <sheetData sheetId="3">
        <row r="46">
          <cell r="D46">
            <v>2.172768333333333</v>
          </cell>
          <cell r="G46">
            <v>16.41206</v>
          </cell>
          <cell r="L46">
            <v>75.535250344990004</v>
          </cell>
        </row>
      </sheetData>
      <sheetData sheetId="4">
        <row r="47">
          <cell r="B47">
            <v>59.976930000000003</v>
          </cell>
          <cell r="E47">
            <v>507.70420000000001</v>
          </cell>
          <cell r="K47">
            <v>84.64991455881453</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weizen"/>
      <sheetName val="Sommer- u. Hartweizen"/>
      <sheetName val="Weizen zus."/>
      <sheetName val="Roggen"/>
      <sheetName val="Wintergerste"/>
      <sheetName val="Sommergerste"/>
      <sheetName val="Gerste zus."/>
      <sheetName val="Triticale"/>
      <sheetName val="Hafer"/>
      <sheetName val="Sommermenggetr."/>
      <sheetName val="Hafer u. Sommermenggetr."/>
      <sheetName val="Brotgetreide"/>
      <sheetName val="Futtergetreide"/>
      <sheetName val="Getreide insg."/>
      <sheetName val="Wintergetreide"/>
      <sheetName val="Sommergetreide"/>
      <sheetName val="Grafik"/>
      <sheetName val="Tabelle1"/>
    </sheetNames>
    <sheetDataSet>
      <sheetData sheetId="0">
        <row r="45">
          <cell r="D45">
            <v>17.504279999999998</v>
          </cell>
        </row>
        <row r="46">
          <cell r="D46">
            <v>17.060281666666665</v>
          </cell>
          <cell r="G46">
            <v>135548.28333333333</v>
          </cell>
          <cell r="L46">
            <v>79.452547139462027</v>
          </cell>
        </row>
        <row r="47">
          <cell r="B47">
            <v>16.255969999999998</v>
          </cell>
          <cell r="E47">
            <v>155922.1</v>
          </cell>
          <cell r="K47">
            <v>95.92</v>
          </cell>
        </row>
      </sheetData>
      <sheetData sheetId="1">
        <row r="45">
          <cell r="D45">
            <v>0.48166333333333333</v>
          </cell>
        </row>
        <row r="46">
          <cell r="D46">
            <v>0.6786566666666668</v>
          </cell>
          <cell r="G46">
            <v>4036.6166666666668</v>
          </cell>
          <cell r="L46">
            <v>59.479510994759252</v>
          </cell>
        </row>
      </sheetData>
      <sheetData sheetId="2">
        <row r="45">
          <cell r="D45">
            <v>17.985943333333331</v>
          </cell>
        </row>
        <row r="46">
          <cell r="D46">
            <v>17.738938333333337</v>
          </cell>
          <cell r="G46">
            <v>139584.90000000002</v>
          </cell>
          <cell r="L46">
            <v>78.688418312896033</v>
          </cell>
        </row>
        <row r="47">
          <cell r="B47">
            <v>16.657799999999998</v>
          </cell>
          <cell r="E47">
            <v>158743.4</v>
          </cell>
          <cell r="K47">
            <v>95.3</v>
          </cell>
        </row>
      </sheetData>
      <sheetData sheetId="3">
        <row r="45">
          <cell r="D45">
            <v>8.1036366666666666</v>
          </cell>
        </row>
        <row r="46">
          <cell r="D46">
            <v>8.2100616666666664</v>
          </cell>
          <cell r="G46">
            <v>54468.316666666658</v>
          </cell>
          <cell r="L46">
            <v>66.343370949101669</v>
          </cell>
        </row>
        <row r="47">
          <cell r="B47">
            <v>7.9263599999999999</v>
          </cell>
          <cell r="E47">
            <v>63501</v>
          </cell>
          <cell r="K47">
            <v>80.11</v>
          </cell>
        </row>
      </sheetData>
      <sheetData sheetId="4">
        <row r="45">
          <cell r="D45">
            <v>6.4085116666666666</v>
          </cell>
        </row>
        <row r="46">
          <cell r="D46">
            <v>6.1690816666666661</v>
          </cell>
          <cell r="G46">
            <v>45286.866666666661</v>
          </cell>
          <cell r="L46">
            <v>73.409413448625116</v>
          </cell>
        </row>
        <row r="47">
          <cell r="B47">
            <v>6.1095100000000002</v>
          </cell>
          <cell r="E47">
            <v>54285</v>
          </cell>
          <cell r="K47">
            <v>88.85</v>
          </cell>
        </row>
      </sheetData>
      <sheetData sheetId="5">
        <row r="45">
          <cell r="D45">
            <v>3.8967133333333335</v>
          </cell>
        </row>
        <row r="46">
          <cell r="D46">
            <v>3.5782450000000003</v>
          </cell>
          <cell r="G46">
            <v>16369.283333333335</v>
          </cell>
          <cell r="L46">
            <v>45.746681217561502</v>
          </cell>
        </row>
        <row r="47">
          <cell r="B47">
            <v>1.82979</v>
          </cell>
          <cell r="E47">
            <v>9752.9</v>
          </cell>
          <cell r="K47">
            <v>53.3</v>
          </cell>
        </row>
      </sheetData>
      <sheetData sheetId="6">
        <row r="45">
          <cell r="D45">
            <v>10.305224999999998</v>
          </cell>
        </row>
        <row r="46">
          <cell r="D46">
            <v>9.747326666666666</v>
          </cell>
          <cell r="G46">
            <v>61656.15</v>
          </cell>
          <cell r="L46">
            <v>63.254420528295284</v>
          </cell>
        </row>
        <row r="47">
          <cell r="B47">
            <v>7.9393000000000002</v>
          </cell>
          <cell r="E47">
            <v>64037.9</v>
          </cell>
          <cell r="K47">
            <v>80.66</v>
          </cell>
        </row>
      </sheetData>
      <sheetData sheetId="7">
        <row r="45">
          <cell r="D45">
            <v>1.9430033333333334</v>
          </cell>
        </row>
        <row r="46">
          <cell r="D46">
            <v>1.6582999999999999</v>
          </cell>
          <cell r="G46">
            <v>10831.716666666667</v>
          </cell>
          <cell r="L46">
            <v>65.31819735070053</v>
          </cell>
        </row>
        <row r="47">
          <cell r="B47">
            <v>1.30748</v>
          </cell>
          <cell r="E47">
            <v>9681.2999999999993</v>
          </cell>
          <cell r="K47">
            <v>74.05</v>
          </cell>
        </row>
      </sheetData>
      <sheetData sheetId="8"/>
      <sheetData sheetId="9"/>
      <sheetData sheetId="10">
        <row r="45">
          <cell r="D45">
            <v>1.513783333333333</v>
          </cell>
        </row>
        <row r="46">
          <cell r="D46">
            <v>1.6949833333333335</v>
          </cell>
          <cell r="G46">
            <v>8311.3000000000011</v>
          </cell>
          <cell r="L46">
            <v>49.034700439532344</v>
          </cell>
        </row>
        <row r="47">
          <cell r="B47">
            <v>1.1854500000000001</v>
          </cell>
          <cell r="E47">
            <v>5897.6</v>
          </cell>
          <cell r="K47">
            <v>49.75</v>
          </cell>
        </row>
      </sheetData>
      <sheetData sheetId="11">
        <row r="45">
          <cell r="D45">
            <v>26.089580000000002</v>
          </cell>
        </row>
        <row r="46">
          <cell r="D46">
            <v>25.949000000000002</v>
          </cell>
          <cell r="G46">
            <v>194053.21666666667</v>
          </cell>
          <cell r="L46">
            <v>74.782541395301052</v>
          </cell>
        </row>
        <row r="47">
          <cell r="B47">
            <v>24.584159999999997</v>
          </cell>
          <cell r="E47">
            <v>222244.4</v>
          </cell>
          <cell r="K47">
            <v>90.4</v>
          </cell>
        </row>
      </sheetData>
      <sheetData sheetId="12">
        <row r="45">
          <cell r="D45">
            <v>13.762011666666668</v>
          </cell>
        </row>
        <row r="46">
          <cell r="D46">
            <v>13.100610000000001</v>
          </cell>
          <cell r="G46">
            <v>80799.166666666672</v>
          </cell>
          <cell r="L46">
            <v>61.675881250313282</v>
          </cell>
        </row>
        <row r="47">
          <cell r="B47">
            <v>10.432230000000001</v>
          </cell>
          <cell r="E47">
            <v>79616.800000000003</v>
          </cell>
          <cell r="K47">
            <v>76.319999999999993</v>
          </cell>
        </row>
      </sheetData>
      <sheetData sheetId="13">
        <row r="45">
          <cell r="D45">
            <v>39.851591666666664</v>
          </cell>
        </row>
        <row r="46">
          <cell r="D46">
            <v>39.049610000000008</v>
          </cell>
          <cell r="G46">
            <v>274852.38333333336</v>
          </cell>
          <cell r="L46">
            <v>70.385436201112725</v>
          </cell>
        </row>
        <row r="47">
          <cell r="B47">
            <v>35.016390000000001</v>
          </cell>
          <cell r="E47">
            <v>301861.2</v>
          </cell>
          <cell r="K47">
            <v>86.21</v>
          </cell>
        </row>
      </sheetData>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ckerrüben"/>
      <sheetName val="Runkelrüben"/>
      <sheetName val="Kohlrüben"/>
      <sheetName val="Rüben insg."/>
      <sheetName val="Frühe Kartoffeln"/>
      <sheetName val="Späte Kartoffeln"/>
      <sheetName val="Kartoffeln ins."/>
      <sheetName val="Tabelle1"/>
    </sheetNames>
    <sheetDataSet>
      <sheetData sheetId="0">
        <row r="45">
          <cell r="D45">
            <v>1.8332033333333331</v>
          </cell>
        </row>
        <row r="46">
          <cell r="D46">
            <v>1.8069249999999999</v>
          </cell>
          <cell r="G46">
            <v>111376.91666666667</v>
          </cell>
          <cell r="L46">
            <v>616.38926168306193</v>
          </cell>
        </row>
        <row r="47">
          <cell r="B47">
            <v>1.8482499999999999</v>
          </cell>
          <cell r="E47">
            <v>143487.1</v>
          </cell>
          <cell r="K47">
            <v>776.34</v>
          </cell>
        </row>
      </sheetData>
      <sheetData sheetId="1"/>
      <sheetData sheetId="2"/>
      <sheetData sheetId="3"/>
      <sheetData sheetId="4"/>
      <sheetData sheetId="5"/>
      <sheetData sheetId="6">
        <row r="45">
          <cell r="B45">
            <v>0.95026999999999995</v>
          </cell>
        </row>
        <row r="46">
          <cell r="D46">
            <v>0.7984646666666666</v>
          </cell>
        </row>
        <row r="47">
          <cell r="B47">
            <v>0.70895000000000008</v>
          </cell>
        </row>
      </sheetData>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raps"/>
      <sheetName val="Sommerraps"/>
      <sheetName val="Raps u. Rübsen zus."/>
    </sheetNames>
    <sheetDataSet>
      <sheetData sheetId="0">
        <row r="45">
          <cell r="D45">
            <v>11.181536666666666</v>
          </cell>
        </row>
        <row r="46">
          <cell r="D46">
            <v>10.415128333333334</v>
          </cell>
          <cell r="G46">
            <v>41132.549999999996</v>
          </cell>
          <cell r="L46">
            <v>39.493080338104328</v>
          </cell>
        </row>
        <row r="47">
          <cell r="B47">
            <v>9.7458999999999989</v>
          </cell>
          <cell r="E47">
            <v>42277.3</v>
          </cell>
          <cell r="K47">
            <v>43.38</v>
          </cell>
        </row>
      </sheetData>
      <sheetData sheetId="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36" customWidth="1"/>
    <col min="8" max="8" width="10.7109375" style="36" customWidth="1"/>
    <col min="9" max="95" width="12.140625" style="36" customWidth="1"/>
    <col min="96" max="16384" width="11.28515625" style="36"/>
  </cols>
  <sheetData>
    <row r="3" spans="1:7" ht="20.25">
      <c r="A3" s="152" t="s">
        <v>6</v>
      </c>
      <c r="B3" s="152"/>
      <c r="C3" s="152"/>
      <c r="D3" s="152"/>
    </row>
    <row r="4" spans="1:7" ht="20.25">
      <c r="A4" s="152" t="s">
        <v>7</v>
      </c>
      <c r="B4" s="152"/>
      <c r="C4" s="152"/>
      <c r="D4" s="152"/>
    </row>
    <row r="11" spans="1:7" ht="15">
      <c r="A11" s="37"/>
      <c r="F11" s="38"/>
      <c r="G11" s="39"/>
    </row>
    <row r="13" spans="1:7">
      <c r="A13" s="40"/>
    </row>
    <row r="15" spans="1:7" ht="23.25">
      <c r="D15" s="153" t="s">
        <v>74</v>
      </c>
      <c r="E15" s="153"/>
      <c r="F15" s="153"/>
      <c r="G15" s="153"/>
    </row>
    <row r="16" spans="1:7" ht="15">
      <c r="D16" s="154" t="s">
        <v>156</v>
      </c>
      <c r="E16" s="155"/>
      <c r="F16" s="155"/>
      <c r="G16" s="155"/>
    </row>
    <row r="18" spans="1:7" ht="42" customHeight="1">
      <c r="A18" s="156" t="s">
        <v>75</v>
      </c>
      <c r="B18" s="157"/>
      <c r="C18" s="157"/>
      <c r="D18" s="157"/>
      <c r="E18" s="157"/>
      <c r="F18" s="157"/>
      <c r="G18" s="157"/>
    </row>
    <row r="19" spans="1:7" ht="36.950000000000003" customHeight="1">
      <c r="B19" s="156" t="s">
        <v>130</v>
      </c>
      <c r="C19" s="156"/>
      <c r="D19" s="156"/>
      <c r="E19" s="156"/>
      <c r="F19" s="156"/>
      <c r="G19" s="156"/>
    </row>
    <row r="20" spans="1:7" ht="16.5">
      <c r="A20" s="41"/>
      <c r="B20" s="41"/>
      <c r="C20" s="41"/>
      <c r="D20" s="41"/>
      <c r="E20" s="41"/>
      <c r="F20" s="41"/>
    </row>
    <row r="21" spans="1:7" ht="15">
      <c r="E21" s="149" t="s">
        <v>155</v>
      </c>
      <c r="F21" s="150"/>
      <c r="G21" s="150"/>
    </row>
    <row r="22" spans="1:7" ht="16.5">
      <c r="A22" s="151"/>
      <c r="B22" s="151"/>
      <c r="C22" s="151"/>
      <c r="D22" s="151"/>
      <c r="E22" s="151"/>
      <c r="F22" s="151"/>
      <c r="G22" s="151"/>
    </row>
  </sheetData>
  <mergeCells count="8">
    <mergeCell ref="E21:G21"/>
    <mergeCell ref="A22:G22"/>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zoomScaleNormal="110" workbookViewId="0">
      <selection sqref="A1:D1"/>
    </sheetView>
  </sheetViews>
  <sheetFormatPr baseColWidth="10" defaultColWidth="11.28515625" defaultRowHeight="12.75"/>
  <cols>
    <col min="1" max="1" width="50.7109375" customWidth="1"/>
    <col min="2" max="4" width="13.7109375" customWidth="1"/>
  </cols>
  <sheetData>
    <row r="1" spans="1:4" ht="14.25" customHeight="1">
      <c r="A1" s="176" t="s">
        <v>110</v>
      </c>
      <c r="B1" s="176"/>
      <c r="C1" s="176"/>
      <c r="D1" s="176"/>
    </row>
    <row r="2" spans="1:4" ht="19.5" customHeight="1">
      <c r="A2" s="176" t="s">
        <v>114</v>
      </c>
      <c r="B2" s="176"/>
      <c r="C2" s="176"/>
      <c r="D2" s="176"/>
    </row>
    <row r="3" spans="1:4" ht="12.75" customHeight="1">
      <c r="A3" s="20"/>
      <c r="B3" s="20"/>
      <c r="C3" s="20"/>
      <c r="D3" s="20"/>
    </row>
    <row r="4" spans="1:4" ht="19.5" customHeight="1">
      <c r="A4" s="177" t="s">
        <v>0</v>
      </c>
      <c r="B4" s="191" t="s">
        <v>46</v>
      </c>
      <c r="C4" s="189" t="s">
        <v>45</v>
      </c>
      <c r="D4" s="189"/>
    </row>
    <row r="5" spans="1:4" ht="19.5" customHeight="1">
      <c r="A5" s="178"/>
      <c r="B5" s="191">
        <v>2014</v>
      </c>
      <c r="C5" s="189"/>
      <c r="D5" s="189"/>
    </row>
    <row r="6" spans="1:4" ht="19.5" customHeight="1">
      <c r="A6" s="178"/>
      <c r="B6" s="180" t="s">
        <v>149</v>
      </c>
      <c r="C6" s="61" t="s">
        <v>1</v>
      </c>
      <c r="D6" s="62" t="s">
        <v>2</v>
      </c>
    </row>
    <row r="7" spans="1:4" ht="19.5" customHeight="1">
      <c r="A7" s="179"/>
      <c r="B7" s="181"/>
      <c r="C7" s="61" t="s">
        <v>3</v>
      </c>
      <c r="D7" s="62" t="s">
        <v>4</v>
      </c>
    </row>
    <row r="8" spans="1:4" ht="12.75" customHeight="1">
      <c r="A8" s="95"/>
      <c r="B8" s="64"/>
      <c r="C8" s="65"/>
      <c r="D8" s="66"/>
    </row>
    <row r="9" spans="1:4" ht="19.5" customHeight="1">
      <c r="A9" s="67" t="s">
        <v>37</v>
      </c>
      <c r="B9" s="68">
        <f>SUM('[7]Getreide insg.'!$B$47)</f>
        <v>35.016390000000001</v>
      </c>
      <c r="C9" s="69">
        <f>SUM('[7]Getreide insg.'!$K$47)</f>
        <v>86.21</v>
      </c>
      <c r="D9" s="70">
        <f>SUM('[7]Getreide insg.'!$E$47)</f>
        <v>301861.2</v>
      </c>
    </row>
    <row r="10" spans="1:4" ht="25.5" customHeight="1">
      <c r="A10" s="67" t="s">
        <v>77</v>
      </c>
      <c r="B10" s="68">
        <f>SUM([7]Brotgetreide!$B$47)</f>
        <v>24.584159999999997</v>
      </c>
      <c r="C10" s="69">
        <f>SUM([7]Brotgetreide!$K$47)</f>
        <v>90.4</v>
      </c>
      <c r="D10" s="70">
        <f>SUM([7]Brotgetreide!$E$47)</f>
        <v>222244.4</v>
      </c>
    </row>
    <row r="11" spans="1:4" ht="19.5" customHeight="1">
      <c r="A11" s="67" t="s">
        <v>78</v>
      </c>
      <c r="B11" s="68">
        <f>SUM('[7]Weizen zus.'!$B$47)</f>
        <v>16.657799999999998</v>
      </c>
      <c r="C11" s="69">
        <f>SUM('[7]Weizen zus.'!$K$47)</f>
        <v>95.3</v>
      </c>
      <c r="D11" s="70">
        <f>SUM('[7]Weizen zus.'!$E$47)</f>
        <v>158743.4</v>
      </c>
    </row>
    <row r="12" spans="1:4" ht="14.25" customHeight="1">
      <c r="A12" s="67" t="s">
        <v>79</v>
      </c>
      <c r="B12" s="68">
        <f>SUM([7]Winterweizen!$B$47)</f>
        <v>16.255969999999998</v>
      </c>
      <c r="C12" s="69">
        <f>SUM([7]Winterweizen!$K$47)</f>
        <v>95.92</v>
      </c>
      <c r="D12" s="70">
        <f>SUM([7]Winterweizen!$E$47)</f>
        <v>155922.1</v>
      </c>
    </row>
    <row r="13" spans="1:4" ht="14.25" customHeight="1">
      <c r="A13" s="67" t="s">
        <v>80</v>
      </c>
      <c r="B13" s="71" t="s">
        <v>142</v>
      </c>
      <c r="C13" s="72" t="s">
        <v>142</v>
      </c>
      <c r="D13" s="73" t="s">
        <v>142</v>
      </c>
    </row>
    <row r="14" spans="1:4" ht="19.899999999999999" customHeight="1">
      <c r="A14" s="67" t="s">
        <v>81</v>
      </c>
      <c r="B14" s="68">
        <f>SUM([7]Roggen!$B$47)</f>
        <v>7.9263599999999999</v>
      </c>
      <c r="C14" s="69">
        <f>SUM([7]Roggen!$K$47)</f>
        <v>80.11</v>
      </c>
      <c r="D14" s="70">
        <f>SUM([7]Roggen!$E$47)</f>
        <v>63501</v>
      </c>
    </row>
    <row r="15" spans="1:4" ht="25.5" customHeight="1">
      <c r="A15" s="67" t="s">
        <v>82</v>
      </c>
      <c r="B15" s="68">
        <f>SUM([7]Futtergetreide!$B$47)</f>
        <v>10.432230000000001</v>
      </c>
      <c r="C15" s="69">
        <f>SUM([7]Futtergetreide!$K$47)</f>
        <v>76.319999999999993</v>
      </c>
      <c r="D15" s="70">
        <f>SUM([7]Futtergetreide!$E$47)</f>
        <v>79616.800000000003</v>
      </c>
    </row>
    <row r="16" spans="1:4" ht="19.5" customHeight="1">
      <c r="A16" s="67" t="s">
        <v>83</v>
      </c>
      <c r="B16" s="68">
        <f>SUM('[7]Gerste zus.'!$B$47)</f>
        <v>7.9393000000000002</v>
      </c>
      <c r="C16" s="69">
        <f>SUM('[7]Gerste zus.'!$K$47)</f>
        <v>80.66</v>
      </c>
      <c r="D16" s="70">
        <f>SUM('[7]Gerste zus.'!$E$47)</f>
        <v>64037.9</v>
      </c>
    </row>
    <row r="17" spans="1:5" ht="14.25" customHeight="1">
      <c r="A17" s="67" t="s">
        <v>84</v>
      </c>
      <c r="B17" s="68">
        <f>SUM([7]Wintergerste!$B$47)</f>
        <v>6.1095100000000002</v>
      </c>
      <c r="C17" s="69">
        <f>SUM([7]Wintergerste!$K$47)</f>
        <v>88.85</v>
      </c>
      <c r="D17" s="70">
        <f>SUM([7]Wintergerste!$E$47)</f>
        <v>54285</v>
      </c>
    </row>
    <row r="18" spans="1:5" ht="14.25" customHeight="1">
      <c r="A18" s="67" t="s">
        <v>85</v>
      </c>
      <c r="B18" s="68">
        <f>SUM([7]Sommergerste!$B$47)</f>
        <v>1.82979</v>
      </c>
      <c r="C18" s="69">
        <f>SUM([7]Sommergerste!$K$47)</f>
        <v>53.3</v>
      </c>
      <c r="D18" s="70">
        <f>SUM([7]Sommergerste!$E$47)</f>
        <v>9752.9</v>
      </c>
    </row>
    <row r="19" spans="1:5" ht="19.899999999999999" customHeight="1">
      <c r="A19" s="67" t="s">
        <v>87</v>
      </c>
      <c r="B19" s="68">
        <f>SUM('[7]Hafer u. Sommermenggetr.'!$B$47)</f>
        <v>1.1854500000000001</v>
      </c>
      <c r="C19" s="69">
        <f>SUM('[7]Hafer u. Sommermenggetr.'!$K$47)</f>
        <v>49.75</v>
      </c>
      <c r="D19" s="70">
        <f>SUM('[7]Hafer u. Sommermenggetr.'!$E$47)</f>
        <v>5897.6</v>
      </c>
    </row>
    <row r="20" spans="1:5" ht="19.899999999999999" customHeight="1">
      <c r="A20" s="67" t="s">
        <v>86</v>
      </c>
      <c r="B20" s="68">
        <f>SUM([7]Triticale!$B$47)</f>
        <v>1.30748</v>
      </c>
      <c r="C20" s="69">
        <f>SUM([7]Triticale!$K$47)</f>
        <v>74.05</v>
      </c>
      <c r="D20" s="74">
        <f>SUM([7]Triticale!$E$47)</f>
        <v>9681.2999999999993</v>
      </c>
      <c r="E20" s="5"/>
    </row>
    <row r="21" spans="1:5" ht="25.5" customHeight="1">
      <c r="A21" s="67" t="s">
        <v>42</v>
      </c>
      <c r="B21" s="68">
        <f>SUM('[8]Kartoffeln ins.'!$B$47)</f>
        <v>0.70895000000000008</v>
      </c>
      <c r="C21" s="121" t="s">
        <v>5</v>
      </c>
      <c r="D21" s="121" t="s">
        <v>5</v>
      </c>
    </row>
    <row r="22" spans="1:5" ht="19.5" customHeight="1">
      <c r="A22" s="67" t="s">
        <v>43</v>
      </c>
      <c r="B22" s="68">
        <f>SUM([8]Zuckerrüben!$B$47)</f>
        <v>1.8482499999999999</v>
      </c>
      <c r="C22" s="69">
        <f>SUM([8]Zuckerrüben!$K$47)</f>
        <v>776.34</v>
      </c>
      <c r="D22" s="70">
        <f>SUM([8]Zuckerrüben!$E$47)</f>
        <v>143487.1</v>
      </c>
    </row>
    <row r="23" spans="1:5" ht="19.5" customHeight="1">
      <c r="A23" s="67" t="s">
        <v>44</v>
      </c>
      <c r="B23" s="68">
        <f>SUM([9]Winterraps!$B$47)</f>
        <v>9.7458999999999989</v>
      </c>
      <c r="C23" s="69">
        <f>SUM([9]Winterraps!$K$47)</f>
        <v>43.38</v>
      </c>
      <c r="D23" s="70">
        <f>SUM([9]Winterraps!$E$47)</f>
        <v>42277.3</v>
      </c>
    </row>
    <row r="24" spans="1:5" ht="25.5" customHeight="1">
      <c r="A24" s="67" t="s">
        <v>124</v>
      </c>
      <c r="B24" s="68">
        <f>SUM('[10]Gras a. d. Ackerland'!$B$47)</f>
        <v>14.03485</v>
      </c>
      <c r="C24" s="69">
        <f>SUM('[10]Gras a. d. Ackerland'!$K$47)</f>
        <v>91.76</v>
      </c>
      <c r="D24" s="70">
        <f>SUM('[10]Gras a. d. Ackerland'!$E$47)</f>
        <v>128777.2</v>
      </c>
    </row>
    <row r="25" spans="1:5" ht="19.5" customHeight="1">
      <c r="A25" s="67" t="s">
        <v>90</v>
      </c>
      <c r="B25" s="68">
        <f>SUM([10]Silomais!$B$47)</f>
        <v>63.899769999999997</v>
      </c>
      <c r="C25" s="69">
        <f>SUM([10]Silomais!$K$47)</f>
        <v>429.18</v>
      </c>
      <c r="D25" s="70">
        <f>SUM([10]Silomais!$E$47)</f>
        <v>2742436.2</v>
      </c>
    </row>
    <row r="26" spans="1:5" ht="19.5" customHeight="1">
      <c r="A26" s="67" t="s">
        <v>121</v>
      </c>
      <c r="B26" s="68">
        <f>SUM([10]Dauerwiesen!$B$47)</f>
        <v>9.8987299999999987</v>
      </c>
      <c r="C26" s="69">
        <f>SUM([10]Dauerwiesen!$K$47)</f>
        <v>84.6</v>
      </c>
      <c r="D26" s="70">
        <f>SUM([10]Dauerwiesen!$E$47)</f>
        <v>83741.3</v>
      </c>
    </row>
    <row r="27" spans="1:5" ht="19.5" customHeight="1">
      <c r="A27" s="75" t="s">
        <v>125</v>
      </c>
      <c r="B27" s="115">
        <f>SUM('[10]Weiden einsch. Mähw.'!$B$47)</f>
        <v>113.57797000000001</v>
      </c>
      <c r="C27" s="116">
        <f>SUM('[10]Weiden einsch. Mähw.'!$K$47)</f>
        <v>85.95</v>
      </c>
      <c r="D27" s="78">
        <f>SUM('[10]Weiden einsch. Mähw.'!$E$47)</f>
        <v>976210.4</v>
      </c>
    </row>
    <row r="28" spans="1:5" ht="12.75" customHeight="1">
      <c r="A28" s="29"/>
    </row>
    <row r="29" spans="1:5" ht="12.75" customHeight="1">
      <c r="A29" s="23" t="s">
        <v>150</v>
      </c>
    </row>
    <row r="30" spans="1:5" ht="19.5" customHeight="1">
      <c r="A30" s="190" t="s">
        <v>152</v>
      </c>
      <c r="B30" s="187"/>
      <c r="C30" s="187"/>
      <c r="D30" s="187"/>
    </row>
    <row r="31" spans="1:5" ht="19.5" customHeight="1">
      <c r="A31" s="21"/>
      <c r="B31" s="5"/>
      <c r="C31" s="5"/>
      <c r="D31" s="5"/>
    </row>
    <row r="32" spans="1:5" ht="19.5" customHeight="1">
      <c r="A32" s="22"/>
      <c r="B32" s="5"/>
      <c r="C32" s="5"/>
      <c r="D32" s="5"/>
    </row>
    <row r="33" ht="19.5" customHeight="1"/>
    <row r="34" ht="19.5" customHeight="1"/>
    <row r="35" ht="19.5" customHeight="1"/>
    <row r="36" ht="19.5" customHeight="1"/>
    <row r="37" ht="19.5" customHeight="1"/>
  </sheetData>
  <mergeCells count="7">
    <mergeCell ref="A30:D30"/>
    <mergeCell ref="A4:A7"/>
    <mergeCell ref="A1:D1"/>
    <mergeCell ref="A2:D2"/>
    <mergeCell ref="B4:D4"/>
    <mergeCell ref="B5:D5"/>
    <mergeCell ref="B6:B7"/>
  </mergeCells>
  <phoneticPr fontId="4" type="noConversion"/>
  <conditionalFormatting sqref="B27:C27 B8:D12 B14:D26">
    <cfRule type="expression" dxfId="38" priority="21" stopIfTrue="1">
      <formula>MOD(ROW(),2)=1</formula>
    </cfRule>
    <cfRule type="expression" priority="22" stopIfTrue="1">
      <formula>MOD(ROW(),2)=1</formula>
    </cfRule>
  </conditionalFormatting>
  <conditionalFormatting sqref="A8">
    <cfRule type="expression" dxfId="37" priority="9" stopIfTrue="1">
      <formula>MOD(ROW(),2)=1</formula>
    </cfRule>
    <cfRule type="expression" priority="10" stopIfTrue="1">
      <formula>MOD(ROW(),2)=1</formula>
    </cfRule>
  </conditionalFormatting>
  <conditionalFormatting sqref="D27">
    <cfRule type="expression" dxfId="36" priority="7" stopIfTrue="1">
      <formula>MOD(ROW(),2)=1</formula>
    </cfRule>
    <cfRule type="expression" priority="8" stopIfTrue="1">
      <formula>MOD(ROW(),2)=1</formula>
    </cfRule>
  </conditionalFormatting>
  <conditionalFormatting sqref="A21:A27">
    <cfRule type="expression" dxfId="35" priority="5" stopIfTrue="1">
      <formula>MOD(ROW(),2)=1</formula>
    </cfRule>
    <cfRule type="expression" priority="6" stopIfTrue="1">
      <formula>MOD(ROW(),2)=1</formula>
    </cfRule>
  </conditionalFormatting>
  <conditionalFormatting sqref="A9:A20">
    <cfRule type="expression" dxfId="34" priority="3" stopIfTrue="1">
      <formula>MOD(ROW(),2)=1</formula>
    </cfRule>
    <cfRule type="expression" priority="4" stopIfTrue="1">
      <formula>MOD(ROW(),2)=1</formula>
    </cfRule>
  </conditionalFormatting>
  <conditionalFormatting sqref="B13:D13">
    <cfRule type="expression" dxfId="33"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Layout" zoomScaleNormal="110" workbookViewId="0">
      <selection sqref="A1:D1"/>
    </sheetView>
  </sheetViews>
  <sheetFormatPr baseColWidth="10" defaultColWidth="11.42578125" defaultRowHeight="12.75"/>
  <cols>
    <col min="1" max="1" width="50.7109375" style="5" customWidth="1"/>
    <col min="2" max="4" width="13.7109375" style="5" customWidth="1"/>
    <col min="5" max="16384" width="11.42578125" style="5"/>
  </cols>
  <sheetData>
    <row r="1" spans="1:4" ht="14.25" customHeight="1">
      <c r="A1" s="176" t="s">
        <v>110</v>
      </c>
      <c r="B1" s="176"/>
      <c r="C1" s="176"/>
      <c r="D1" s="176"/>
    </row>
    <row r="2" spans="1:4" ht="18.95" customHeight="1">
      <c r="A2" s="176" t="s">
        <v>115</v>
      </c>
      <c r="B2" s="176"/>
      <c r="C2" s="176"/>
      <c r="D2" s="176"/>
    </row>
    <row r="3" spans="1:4" ht="12.75" customHeight="1">
      <c r="A3" s="20"/>
      <c r="B3" s="20"/>
      <c r="C3" s="20"/>
      <c r="D3" s="20"/>
    </row>
    <row r="4" spans="1:4" ht="20.100000000000001" customHeight="1">
      <c r="A4" s="177" t="s">
        <v>0</v>
      </c>
      <c r="B4" s="191" t="s">
        <v>67</v>
      </c>
      <c r="C4" s="189"/>
      <c r="D4" s="189" t="s">
        <v>47</v>
      </c>
    </row>
    <row r="5" spans="1:4" ht="20.100000000000001" customHeight="1">
      <c r="A5" s="178"/>
      <c r="B5" s="191" t="s">
        <v>135</v>
      </c>
      <c r="C5" s="189"/>
      <c r="D5" s="189"/>
    </row>
    <row r="6" spans="1:4" ht="20.100000000000001" customHeight="1">
      <c r="A6" s="178"/>
      <c r="B6" s="180" t="s">
        <v>127</v>
      </c>
      <c r="C6" s="61" t="s">
        <v>1</v>
      </c>
      <c r="D6" s="62" t="s">
        <v>2</v>
      </c>
    </row>
    <row r="7" spans="1:4" ht="20.100000000000001" customHeight="1">
      <c r="A7" s="179"/>
      <c r="B7" s="181"/>
      <c r="C7" s="61" t="s">
        <v>3</v>
      </c>
      <c r="D7" s="62" t="s">
        <v>4</v>
      </c>
    </row>
    <row r="8" spans="1:4" ht="12.75" customHeight="1">
      <c r="A8" s="88"/>
      <c r="B8" s="107"/>
      <c r="C8" s="109"/>
      <c r="D8" s="110"/>
    </row>
    <row r="9" spans="1:4" ht="20.100000000000001" customHeight="1">
      <c r="A9" s="67" t="s">
        <v>37</v>
      </c>
      <c r="B9" s="123">
        <f>SUM('[11]Getreide insg.'!$D$46)</f>
        <v>22.942479999999996</v>
      </c>
      <c r="C9" s="83">
        <f>SUM('[11]Getreide insg.'!$L$46)</f>
        <v>64.033056437955565</v>
      </c>
      <c r="D9" s="70">
        <f>SUM('[11]Getreide insg.'!$G$46)</f>
        <v>146907.71166666667</v>
      </c>
    </row>
    <row r="10" spans="1:4" ht="25.5" customHeight="1">
      <c r="A10" s="67" t="s">
        <v>77</v>
      </c>
      <c r="B10" s="123">
        <f>SUM([11]Brotgetreide!$D$46)</f>
        <v>15.737476666666668</v>
      </c>
      <c r="C10" s="83">
        <f>SUM([11]Brotgetreide!$L$46)</f>
        <v>67.491855428750426</v>
      </c>
      <c r="D10" s="70">
        <f>SUM([11]Brotgetreide!$G$46)</f>
        <v>106215.14999999998</v>
      </c>
    </row>
    <row r="11" spans="1:4" ht="19.899999999999999" customHeight="1">
      <c r="A11" s="67" t="s">
        <v>78</v>
      </c>
      <c r="B11" s="123">
        <f>SUM('[11]Weizen zus.'!$D$46)</f>
        <v>5.5435283333333327</v>
      </c>
      <c r="C11" s="83">
        <f>SUM('[11]Weizen zus.'!$L$46)</f>
        <v>72.945359408583641</v>
      </c>
      <c r="D11" s="70">
        <f>SUM('[11]Weizen zus.'!$G$46)</f>
        <v>40437.46666666666</v>
      </c>
    </row>
    <row r="12" spans="1:4" ht="14.25" customHeight="1">
      <c r="A12" s="67" t="s">
        <v>79</v>
      </c>
      <c r="B12" s="123">
        <f>SUM([11]Winterweizen!$D$46)</f>
        <v>5.4263066666666662</v>
      </c>
      <c r="C12" s="83">
        <f>SUM([11]Winterweizen!$L$46)</f>
        <v>73.45029645701311</v>
      </c>
      <c r="D12" s="70">
        <f>SUM([11]Winterweizen!$G$46)</f>
        <v>39856.383333333331</v>
      </c>
    </row>
    <row r="13" spans="1:4" ht="14.25" customHeight="1">
      <c r="A13" s="67" t="s">
        <v>80</v>
      </c>
      <c r="B13" s="123">
        <f>SUM('[11]Sommer- u. Hartweizen'!$D$46)</f>
        <v>0.11722166666666665</v>
      </c>
      <c r="C13" s="83">
        <f>SUM('[11]Sommer- u. Hartweizen'!$L$46)</f>
        <v>49.571324982582858</v>
      </c>
      <c r="D13" s="73">
        <f>SUM('[11]Sommer- u. Hartweizen'!$G$46)</f>
        <v>581.08333333333337</v>
      </c>
    </row>
    <row r="14" spans="1:4" ht="19.899999999999999" customHeight="1">
      <c r="A14" s="67" t="s">
        <v>81</v>
      </c>
      <c r="B14" s="123">
        <f>SUM([11]Roggen!$D$46)</f>
        <v>10.193948333333333</v>
      </c>
      <c r="C14" s="83">
        <f>SUM([11]Roggen!$L$46)</f>
        <v>64.526208278146711</v>
      </c>
      <c r="D14" s="70">
        <f>SUM([11]Roggen!$G$46)</f>
        <v>65777.683333333334</v>
      </c>
    </row>
    <row r="15" spans="1:4" ht="25.5" customHeight="1">
      <c r="A15" s="67" t="s">
        <v>82</v>
      </c>
      <c r="B15" s="123">
        <f>SUM([11]Futtergetreide!$D$46)</f>
        <v>7.205003333333333</v>
      </c>
      <c r="C15" s="83">
        <f>SUM([11]Futtergetreide!$L$46)</f>
        <v>56.478199639972424</v>
      </c>
      <c r="D15" s="70">
        <f>SUM([11]Futtergetreide!$G$46)</f>
        <v>40692.561666666668</v>
      </c>
    </row>
    <row r="16" spans="1:4" ht="19.899999999999999" customHeight="1">
      <c r="A16" s="67" t="s">
        <v>83</v>
      </c>
      <c r="B16" s="123">
        <f>SUM('[11]Gerste zus.'!$D$46)</f>
        <v>5.1443550000000009</v>
      </c>
      <c r="C16" s="83">
        <f>SUM('[11]Gerste zus.'!$L$46)</f>
        <v>56.765480479736198</v>
      </c>
      <c r="D16" s="70">
        <f>SUM('[11]Gerste zus.'!$G$46)</f>
        <v>29202.178333333333</v>
      </c>
    </row>
    <row r="17" spans="1:5" ht="14.25" customHeight="1">
      <c r="A17" s="67" t="s">
        <v>84</v>
      </c>
      <c r="B17" s="123">
        <f>SUM([11]Wintergerste!$D$46)</f>
        <v>3.1418666666666666</v>
      </c>
      <c r="C17" s="83">
        <f>SUM([11]Wintergerste!$L$46)</f>
        <v>66.37858597861144</v>
      </c>
      <c r="D17" s="70">
        <f>SUM([11]Wintergerste!$G$46)</f>
        <v>20855.266666666666</v>
      </c>
    </row>
    <row r="18" spans="1:5" ht="14.25" customHeight="1">
      <c r="A18" s="67" t="s">
        <v>85</v>
      </c>
      <c r="B18" s="123">
        <f>SUM([11]Sommergerste!$D$46)</f>
        <v>2.002488333333333</v>
      </c>
      <c r="C18" s="83">
        <f>SUM([11]Sommergerste!$L$46)</f>
        <v>41.682698109768438</v>
      </c>
      <c r="D18" s="70">
        <f>SUM([11]Sommergerste!$G$46)</f>
        <v>8346.9116666666669</v>
      </c>
    </row>
    <row r="19" spans="1:5" ht="19.899999999999999" customHeight="1">
      <c r="A19" s="67" t="s">
        <v>87</v>
      </c>
      <c r="B19" s="123">
        <f>SUM('[11]Hafer u. Sommermenggetr.'!$D$46)</f>
        <v>0.82799500000000004</v>
      </c>
      <c r="C19" s="83">
        <f>SUM('[11]Hafer u. Sommermenggetr.'!$L$46)</f>
        <v>46.443114592076846</v>
      </c>
      <c r="D19" s="70">
        <f>SUM('[11]Hafer u. Sommermenggetr.'!$G$46)</f>
        <v>3845.4666666666672</v>
      </c>
    </row>
    <row r="20" spans="1:5" ht="19.899999999999999" customHeight="1">
      <c r="A20" s="67" t="s">
        <v>86</v>
      </c>
      <c r="B20" s="123">
        <f>SUM([11]Triticale!$D$46)</f>
        <v>1.2326533333333332</v>
      </c>
      <c r="C20" s="139">
        <f>SUM([11]Triticale!$L$46)</f>
        <v>62.020005624722828</v>
      </c>
      <c r="D20" s="74">
        <f>SUM([11]Triticale!$G$46)</f>
        <v>7644.916666666667</v>
      </c>
    </row>
    <row r="21" spans="1:5" ht="25.5" customHeight="1">
      <c r="A21" s="67" t="s">
        <v>42</v>
      </c>
      <c r="B21" s="123">
        <f>SUM('[12]Kartoffeln ins.'!$D$46)</f>
        <v>1.1485628333333331</v>
      </c>
      <c r="C21" s="134">
        <f>SUM('[12]Kartoffeln ins.'!$L$46)</f>
        <v>0</v>
      </c>
      <c r="D21" s="131">
        <f>SUM('[12]Kartoffeln ins.'!$G$46)</f>
        <v>0</v>
      </c>
    </row>
    <row r="22" spans="1:5" ht="20.100000000000001" customHeight="1">
      <c r="A22" s="67" t="s">
        <v>43</v>
      </c>
      <c r="B22" s="123">
        <f>SUM([12]Zuckerrüben!$D$46)</f>
        <v>0.52767833333333336</v>
      </c>
      <c r="C22" s="83">
        <f>SUM([12]Zuckerrüben!$L$46)</f>
        <v>593.93222512452348</v>
      </c>
      <c r="D22" s="70">
        <f>SUM([12]Zuckerrüben!$G$46)</f>
        <v>31340.516666666666</v>
      </c>
    </row>
    <row r="23" spans="1:5" s="16" customFormat="1" ht="20.100000000000001" customHeight="1">
      <c r="A23" s="67" t="s">
        <v>44</v>
      </c>
      <c r="B23" s="123">
        <f>SUM([13]Winterraps!$D$46)</f>
        <v>4.2668866666666663</v>
      </c>
      <c r="C23" s="83">
        <f>SUM([13]Winterraps!$L$46)</f>
        <v>36.503742775763129</v>
      </c>
      <c r="D23" s="70">
        <f>SUM([13]Winterraps!$G$46)</f>
        <v>15575.733333333335</v>
      </c>
      <c r="E23" s="5"/>
    </row>
    <row r="24" spans="1:5" ht="20.100000000000001" customHeight="1">
      <c r="A24" s="67" t="s">
        <v>124</v>
      </c>
      <c r="B24" s="123">
        <f>SUM('[14]Gras a. d. Ackerland'!$D$46)</f>
        <v>14.114078333333337</v>
      </c>
      <c r="C24" s="83">
        <f>SUM('[14]Gras a. d. Ackerland'!$L$46)</f>
        <v>76.599603799846633</v>
      </c>
      <c r="D24" s="70">
        <f>SUM('[14]Gras a. d. Ackerland'!$G$46)</f>
        <v>108113.28083333332</v>
      </c>
    </row>
    <row r="25" spans="1:5" ht="25.5" customHeight="1">
      <c r="A25" s="67" t="s">
        <v>123</v>
      </c>
      <c r="B25" s="123">
        <f>SUM([14]Silomais!$D$46)</f>
        <v>53.105676666666675</v>
      </c>
      <c r="C25" s="83">
        <f>SUM([14]Silomais!$L$46)</f>
        <v>375.80751725035293</v>
      </c>
      <c r="D25" s="70">
        <f>SUM([14]Silomais!$G$46)</f>
        <v>1995751.25</v>
      </c>
    </row>
    <row r="26" spans="1:5" ht="19.899999999999999" customHeight="1">
      <c r="A26" s="67" t="s">
        <v>121</v>
      </c>
      <c r="B26" s="123">
        <f>SUM([14]Dauerwiesen!$D$46)</f>
        <v>7.1368966666666678</v>
      </c>
      <c r="C26" s="83">
        <f>SUM([14]Dauerwiesen!$L$46)</f>
        <v>72.997896144402631</v>
      </c>
      <c r="D26" s="70">
        <f>SUM([14]Dauerwiesen!$G$46)</f>
        <v>52097.844166666669</v>
      </c>
    </row>
    <row r="27" spans="1:5" ht="19.899999999999999" customHeight="1">
      <c r="A27" s="75" t="s">
        <v>125</v>
      </c>
      <c r="B27" s="141" t="s">
        <v>5</v>
      </c>
      <c r="C27" s="135" t="s">
        <v>5</v>
      </c>
      <c r="D27" s="132" t="s">
        <v>5</v>
      </c>
    </row>
    <row r="28" spans="1:5" ht="12.75" customHeight="1">
      <c r="A28" s="29"/>
      <c r="B28"/>
      <c r="C28"/>
      <c r="D28"/>
    </row>
    <row r="29" spans="1:5" ht="12.75" customHeight="1">
      <c r="A29" s="186" t="s">
        <v>153</v>
      </c>
      <c r="B29" s="187"/>
      <c r="C29" s="187"/>
      <c r="D29" s="187"/>
    </row>
    <row r="30" spans="1:5" ht="18.95" customHeight="1">
      <c r="A30" s="21"/>
      <c r="B30" s="17"/>
    </row>
    <row r="31" spans="1:5" ht="18" customHeight="1">
      <c r="A31" s="22"/>
      <c r="B31" s="18"/>
      <c r="C31" s="19"/>
      <c r="D31" s="19"/>
    </row>
    <row r="32" spans="1:5" ht="18" customHeight="1">
      <c r="A32" s="21"/>
    </row>
    <row r="33" spans="1:1" ht="18" customHeight="1">
      <c r="A33" s="22"/>
    </row>
    <row r="34" spans="1:1" ht="18" customHeight="1">
      <c r="A34" s="4"/>
    </row>
  </sheetData>
  <mergeCells count="7">
    <mergeCell ref="A29:D29"/>
    <mergeCell ref="A1:D1"/>
    <mergeCell ref="A2:D2"/>
    <mergeCell ref="A4:A7"/>
    <mergeCell ref="B4:D4"/>
    <mergeCell ref="B5:D5"/>
    <mergeCell ref="B6:B7"/>
  </mergeCells>
  <phoneticPr fontId="4" type="noConversion"/>
  <conditionalFormatting sqref="B27:D27 C10:D26">
    <cfRule type="expression" dxfId="32" priority="23" stopIfTrue="1">
      <formula>MOD(ROW(),2)=1</formula>
    </cfRule>
    <cfRule type="expression" priority="24" stopIfTrue="1">
      <formula>MOD(ROW(),2)=1</formula>
    </cfRule>
  </conditionalFormatting>
  <conditionalFormatting sqref="B8:D8 C9:D9">
    <cfRule type="expression" dxfId="31" priority="11" stopIfTrue="1">
      <formula>MOD(ROW(),2)=1</formula>
    </cfRule>
    <cfRule type="expression" priority="12" stopIfTrue="1">
      <formula>MOD(ROW(),2)=1</formula>
    </cfRule>
  </conditionalFormatting>
  <conditionalFormatting sqref="A8">
    <cfRule type="expression" dxfId="30" priority="9" stopIfTrue="1">
      <formula>MOD(ROW(),2)=1</formula>
    </cfRule>
    <cfRule type="expression" priority="10" stopIfTrue="1">
      <formula>MOD(ROW(),2)=1</formula>
    </cfRule>
  </conditionalFormatting>
  <conditionalFormatting sqref="A21:A27">
    <cfRule type="expression" dxfId="29" priority="5" stopIfTrue="1">
      <formula>MOD(ROW(),2)=1</formula>
    </cfRule>
    <cfRule type="expression" priority="6" stopIfTrue="1">
      <formula>MOD(ROW(),2)=1</formula>
    </cfRule>
  </conditionalFormatting>
  <conditionalFormatting sqref="A9:A20">
    <cfRule type="expression" dxfId="28" priority="3" stopIfTrue="1">
      <formula>MOD(ROW(),2)=1</formula>
    </cfRule>
    <cfRule type="expression" priority="4" stopIfTrue="1">
      <formula>MOD(ROW(),2)=1</formula>
    </cfRule>
  </conditionalFormatting>
  <conditionalFormatting sqref="B9:B26">
    <cfRule type="expression" dxfId="2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Layout" zoomScaleNormal="110" workbookViewId="0">
      <selection sqref="A1:D1"/>
    </sheetView>
  </sheetViews>
  <sheetFormatPr baseColWidth="10" defaultColWidth="11.28515625" defaultRowHeight="12.75"/>
  <cols>
    <col min="1" max="1" width="50.7109375" style="5" customWidth="1"/>
    <col min="2" max="4" width="13.7109375" style="5" customWidth="1"/>
    <col min="5" max="16384" width="11.28515625" style="5"/>
  </cols>
  <sheetData>
    <row r="1" spans="1:4" ht="14.25" customHeight="1">
      <c r="A1" s="176" t="s">
        <v>110</v>
      </c>
      <c r="B1" s="176"/>
      <c r="C1" s="176"/>
      <c r="D1" s="176"/>
    </row>
    <row r="2" spans="1:4" ht="19.5" customHeight="1">
      <c r="A2" s="176" t="s">
        <v>116</v>
      </c>
      <c r="B2" s="176"/>
      <c r="C2" s="176"/>
      <c r="D2" s="176"/>
    </row>
    <row r="3" spans="1:4" ht="12.75" customHeight="1">
      <c r="B3" s="2"/>
      <c r="C3" s="15"/>
    </row>
    <row r="4" spans="1:4" ht="19.5" customHeight="1">
      <c r="A4" s="177" t="s">
        <v>0</v>
      </c>
      <c r="B4" s="191" t="s">
        <v>67</v>
      </c>
      <c r="C4" s="189"/>
      <c r="D4" s="189"/>
    </row>
    <row r="5" spans="1:4" ht="19.5" customHeight="1">
      <c r="A5" s="178"/>
      <c r="B5" s="191">
        <v>2014</v>
      </c>
      <c r="C5" s="189"/>
      <c r="D5" s="189"/>
    </row>
    <row r="6" spans="1:4" ht="19.5" customHeight="1">
      <c r="A6" s="178"/>
      <c r="B6" s="180" t="s">
        <v>138</v>
      </c>
      <c r="C6" s="61" t="s">
        <v>1</v>
      </c>
      <c r="D6" s="62" t="s">
        <v>2</v>
      </c>
    </row>
    <row r="7" spans="1:4" ht="19.5" customHeight="1">
      <c r="A7" s="179"/>
      <c r="B7" s="181"/>
      <c r="C7" s="61" t="s">
        <v>3</v>
      </c>
      <c r="D7" s="62" t="s">
        <v>4</v>
      </c>
    </row>
    <row r="8" spans="1:4" ht="12.75" customHeight="1">
      <c r="A8" s="87"/>
      <c r="B8" s="64"/>
      <c r="C8" s="65"/>
      <c r="D8" s="66"/>
    </row>
    <row r="9" spans="1:4" ht="19.5" customHeight="1">
      <c r="A9" s="67" t="s">
        <v>37</v>
      </c>
      <c r="B9" s="68">
        <f>SUM('[11]Getreide insg.'!$B$47)</f>
        <v>19.308999999999997</v>
      </c>
      <c r="C9" s="69">
        <f>SUM('[11]Getreide insg.'!$K$47)</f>
        <v>80.7</v>
      </c>
      <c r="D9" s="70">
        <f>SUM('[11]Getreide insg.'!$E$47)</f>
        <v>155822.9</v>
      </c>
    </row>
    <row r="10" spans="1:4" ht="25.5" customHeight="1">
      <c r="A10" s="67" t="s">
        <v>77</v>
      </c>
      <c r="B10" s="68">
        <f>SUM([11]Brotgetreide!$B$47)</f>
        <v>13.271149999999999</v>
      </c>
      <c r="C10" s="69">
        <f>SUM([11]Brotgetreide!$K$47)</f>
        <v>84.24</v>
      </c>
      <c r="D10" s="70">
        <f>SUM([11]Brotgetreide!$E$47)</f>
        <v>111800</v>
      </c>
    </row>
    <row r="11" spans="1:4" ht="19.5" customHeight="1">
      <c r="A11" s="67" t="s">
        <v>78</v>
      </c>
      <c r="B11" s="68">
        <f>SUM('[11]Weizen zus.'!$B$47)</f>
        <v>4.9005800000000006</v>
      </c>
      <c r="C11" s="69">
        <f>SUM('[11]Weizen zus.'!$K$47)</f>
        <v>91.3</v>
      </c>
      <c r="D11" s="70">
        <f>SUM('[11]Weizen zus.'!$E$47)</f>
        <v>44740.3</v>
      </c>
    </row>
    <row r="12" spans="1:4" ht="14.25" customHeight="1">
      <c r="A12" s="67" t="s">
        <v>79</v>
      </c>
      <c r="B12" s="68">
        <f>SUM([11]Winterweizen!$B$47)</f>
        <v>4.8040000000000003</v>
      </c>
      <c r="C12" s="69">
        <f>SUM([11]Winterweizen!$K$47)</f>
        <v>91.79</v>
      </c>
      <c r="D12" s="70">
        <f>SUM([11]Winterweizen!$E$47)</f>
        <v>44094.9</v>
      </c>
    </row>
    <row r="13" spans="1:4" ht="14.25" customHeight="1">
      <c r="A13" s="67" t="s">
        <v>80</v>
      </c>
      <c r="B13" s="71" t="s">
        <v>142</v>
      </c>
      <c r="C13" s="72" t="s">
        <v>142</v>
      </c>
      <c r="D13" s="73" t="s">
        <v>142</v>
      </c>
    </row>
    <row r="14" spans="1:4" ht="19.899999999999999" customHeight="1">
      <c r="A14" s="67" t="s">
        <v>81</v>
      </c>
      <c r="B14" s="68">
        <f>SUM([11]Roggen!$B$47)</f>
        <v>8.370569999999999</v>
      </c>
      <c r="C14" s="69">
        <f>SUM([11]Roggen!$K$47)</f>
        <v>80.11</v>
      </c>
      <c r="D14" s="70">
        <f>SUM([11]Roggen!$E$47)</f>
        <v>67059.7</v>
      </c>
    </row>
    <row r="15" spans="1:4" ht="25.5" customHeight="1">
      <c r="A15" s="67" t="s">
        <v>82</v>
      </c>
      <c r="B15" s="68">
        <f>SUM([11]Futtergetreide!$B$47)</f>
        <v>6.0378499999999997</v>
      </c>
      <c r="C15" s="69">
        <f>SUM([11]Futtergetreide!$K$47)</f>
        <v>72.91</v>
      </c>
      <c r="D15" s="70">
        <f>SUM([11]Futtergetreide!$E$47)</f>
        <v>44022.899999999994</v>
      </c>
    </row>
    <row r="16" spans="1:4" ht="19.5" customHeight="1">
      <c r="A16" s="67" t="s">
        <v>83</v>
      </c>
      <c r="B16" s="68">
        <f>SUM('[11]Gerste zus.'!$B$47)</f>
        <v>4.2336099999999997</v>
      </c>
      <c r="C16" s="69">
        <f>SUM('[11]Gerste zus.'!$K$47)</f>
        <v>76.78</v>
      </c>
      <c r="D16" s="70">
        <f>SUM('[11]Gerste zus.'!$E$47)</f>
        <v>32506.6</v>
      </c>
    </row>
    <row r="17" spans="1:4" ht="14.25" customHeight="1">
      <c r="A17" s="67" t="s">
        <v>84</v>
      </c>
      <c r="B17" s="68">
        <f>SUM([11]Wintergerste!$B$47)</f>
        <v>3.40158</v>
      </c>
      <c r="C17" s="69">
        <f>SUM([11]Wintergerste!$K$47)</f>
        <v>82.62</v>
      </c>
      <c r="D17" s="70">
        <f>SUM([11]Wintergerste!$E$47)</f>
        <v>28102.6</v>
      </c>
    </row>
    <row r="18" spans="1:4" ht="14.25" customHeight="1">
      <c r="A18" s="67" t="s">
        <v>85</v>
      </c>
      <c r="B18" s="68">
        <f>SUM([11]Sommergerste!$B$47)</f>
        <v>0.83202999999999994</v>
      </c>
      <c r="C18" s="69">
        <f>SUM([11]Sommergerste!$K$47)</f>
        <v>52.93</v>
      </c>
      <c r="D18" s="70">
        <f>SUM([11]Sommergerste!$E$47)</f>
        <v>4404</v>
      </c>
    </row>
    <row r="19" spans="1:4" ht="19.899999999999999" customHeight="1">
      <c r="A19" s="67" t="s">
        <v>87</v>
      </c>
      <c r="B19" s="71">
        <f>SUM('[11]Hafer u. Sommermenggetr.'!$B$47)</f>
        <v>0.79904999999999993</v>
      </c>
      <c r="C19" s="106">
        <f>SUM('[11]Hafer u. Sommermenggetr.'!$K$47)</f>
        <v>50.39</v>
      </c>
      <c r="D19" s="70">
        <f>SUM('[11]Hafer u. Sommermenggetr.'!$E$47)</f>
        <v>4026.1</v>
      </c>
    </row>
    <row r="20" spans="1:4" ht="19.899999999999999" customHeight="1">
      <c r="A20" s="67" t="s">
        <v>86</v>
      </c>
      <c r="B20" s="71" t="s">
        <v>142</v>
      </c>
      <c r="C20" s="72" t="s">
        <v>142</v>
      </c>
      <c r="D20" s="73" t="s">
        <v>142</v>
      </c>
    </row>
    <row r="21" spans="1:4" ht="25.5" customHeight="1">
      <c r="A21" s="67" t="s">
        <v>42</v>
      </c>
      <c r="B21" s="71">
        <f>SUM('[12]Kartoffeln ins.'!$B$47)</f>
        <v>1.5378499999999999</v>
      </c>
      <c r="C21" s="106" t="s">
        <v>5</v>
      </c>
      <c r="D21" s="106" t="s">
        <v>5</v>
      </c>
    </row>
    <row r="22" spans="1:4" ht="19.5" customHeight="1">
      <c r="A22" s="67" t="s">
        <v>43</v>
      </c>
      <c r="B22" s="71">
        <f>SUM([12]Zuckerrüben!$B$47)</f>
        <v>0.63676999999999995</v>
      </c>
      <c r="C22" s="106">
        <f>SUM([12]Zuckerrüben!$K$47)</f>
        <v>775.84</v>
      </c>
      <c r="D22" s="70">
        <f>SUM([12]Zuckerrüben!$E$47)</f>
        <v>49403.3</v>
      </c>
    </row>
    <row r="23" spans="1:4" ht="19.5" customHeight="1">
      <c r="A23" s="67" t="s">
        <v>44</v>
      </c>
      <c r="B23" s="68">
        <f>SUM([13]Winterraps!$B$47)</f>
        <v>3.5220899999999999</v>
      </c>
      <c r="C23" s="69">
        <f>SUM([13]Winterraps!$K$47)</f>
        <v>41.75</v>
      </c>
      <c r="D23" s="70">
        <f>SUM([13]Winterraps!$E$47)</f>
        <v>14703.4</v>
      </c>
    </row>
    <row r="24" spans="1:4" ht="19.5" customHeight="1">
      <c r="A24" s="67" t="s">
        <v>124</v>
      </c>
      <c r="B24" s="68">
        <f>SUM('[14]Gras a. d. Ackerland'!$B$47)</f>
        <v>11.66855</v>
      </c>
      <c r="C24" s="69">
        <f>SUM('[14]Gras a. d. Ackerland'!$K$47)</f>
        <v>95.15</v>
      </c>
      <c r="D24" s="70">
        <f>SUM('[14]Gras a. d. Ackerland'!$E$47)</f>
        <v>111030.5</v>
      </c>
    </row>
    <row r="25" spans="1:4" ht="25.5" customHeight="1">
      <c r="A25" s="67" t="s">
        <v>90</v>
      </c>
      <c r="B25" s="68">
        <f>SUM([14]Silomais!$B$47)</f>
        <v>54.272880000000001</v>
      </c>
      <c r="C25" s="69">
        <f>SUM([14]Silomais!$K$47)</f>
        <v>433.68</v>
      </c>
      <c r="D25" s="70">
        <f>SUM([14]Silomais!$E$47)</f>
        <v>2353724.2000000002</v>
      </c>
    </row>
    <row r="26" spans="1:4" ht="19.5" customHeight="1">
      <c r="A26" s="67" t="s">
        <v>121</v>
      </c>
      <c r="B26" s="68">
        <f>SUM([14]Dauerwiesen!$B$47)</f>
        <v>6.1017200000000003</v>
      </c>
      <c r="C26" s="69">
        <f>SUM([14]Dauerwiesen!$K$47)</f>
        <v>79.099999999999994</v>
      </c>
      <c r="D26" s="70">
        <f>SUM([14]Dauerwiesen!$E$47)</f>
        <v>48267.4</v>
      </c>
    </row>
    <row r="27" spans="1:4" ht="19.5" customHeight="1">
      <c r="A27" s="75" t="s">
        <v>125</v>
      </c>
      <c r="B27" s="76">
        <f>SUM('[14]Weiden einschl. Mähw.'!$B$47)</f>
        <v>52.826900000000002</v>
      </c>
      <c r="C27" s="77">
        <f>SUM('[14]Weiden einschl. Mähw.'!$K$47)</f>
        <v>87.05</v>
      </c>
      <c r="D27" s="78">
        <f>SUM('[14]Weiden einschl. Mähw.'!$E$47)</f>
        <v>459865.2</v>
      </c>
    </row>
    <row r="28" spans="1:4" ht="12.75" customHeight="1">
      <c r="A28" s="29"/>
      <c r="B28" s="4"/>
    </row>
    <row r="29" spans="1:4" ht="12.75" customHeight="1">
      <c r="A29" s="23" t="s">
        <v>137</v>
      </c>
    </row>
    <row r="30" spans="1:4" ht="19.5" customHeight="1">
      <c r="A30" s="190" t="s">
        <v>128</v>
      </c>
      <c r="B30" s="187"/>
      <c r="C30" s="187"/>
      <c r="D30" s="187"/>
    </row>
    <row r="31" spans="1:4" ht="19.5" customHeight="1">
      <c r="A31" s="21"/>
    </row>
    <row r="32" spans="1:4" ht="19.5" customHeight="1">
      <c r="A32" s="22"/>
    </row>
    <row r="33" ht="19.5" customHeight="1"/>
    <row r="34" ht="19.5" customHeight="1"/>
  </sheetData>
  <mergeCells count="7">
    <mergeCell ref="A30:D30"/>
    <mergeCell ref="A4:A7"/>
    <mergeCell ref="A1:D1"/>
    <mergeCell ref="A2:D2"/>
    <mergeCell ref="B4:D4"/>
    <mergeCell ref="B5:D5"/>
    <mergeCell ref="B6:B7"/>
  </mergeCells>
  <phoneticPr fontId="4" type="noConversion"/>
  <conditionalFormatting sqref="B8:D12 B21:D27 B14:D19">
    <cfRule type="expression" dxfId="26" priority="11" stopIfTrue="1">
      <formula>MOD(ROW(),2)=1</formula>
    </cfRule>
    <cfRule type="expression" priority="12" stopIfTrue="1">
      <formula>MOD(ROW(),2)=1</formula>
    </cfRule>
  </conditionalFormatting>
  <conditionalFormatting sqref="A8">
    <cfRule type="expression" dxfId="25" priority="9" stopIfTrue="1">
      <formula>MOD(ROW(),2)=1</formula>
    </cfRule>
    <cfRule type="expression" priority="10" stopIfTrue="1">
      <formula>MOD(ROW(),2)=1</formula>
    </cfRule>
  </conditionalFormatting>
  <conditionalFormatting sqref="A21:A27">
    <cfRule type="expression" dxfId="24" priority="7" stopIfTrue="1">
      <formula>MOD(ROW(),2)=1</formula>
    </cfRule>
    <cfRule type="expression" priority="8" stopIfTrue="1">
      <formula>MOD(ROW(),2)=1</formula>
    </cfRule>
  </conditionalFormatting>
  <conditionalFormatting sqref="A9:A20">
    <cfRule type="expression" dxfId="23" priority="5" stopIfTrue="1">
      <formula>MOD(ROW(),2)=1</formula>
    </cfRule>
    <cfRule type="expression" priority="6" stopIfTrue="1">
      <formula>MOD(ROW(),2)=1</formula>
    </cfRule>
  </conditionalFormatting>
  <conditionalFormatting sqref="B20:D20">
    <cfRule type="expression" dxfId="22" priority="3" stopIfTrue="1">
      <formula>MOD(ROW(),2)=1</formula>
    </cfRule>
    <cfRule type="expression" priority="4" stopIfTrue="1">
      <formula>MOD(ROW(),2)=1</formula>
    </cfRule>
  </conditionalFormatting>
  <conditionalFormatting sqref="B13:D13">
    <cfRule type="expression" dxfId="2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10" workbookViewId="0">
      <selection sqref="A1:D1"/>
    </sheetView>
  </sheetViews>
  <sheetFormatPr baseColWidth="10" defaultRowHeight="12.75"/>
  <cols>
    <col min="1" max="1" width="50.7109375" customWidth="1"/>
    <col min="2" max="4" width="13.7109375" customWidth="1"/>
  </cols>
  <sheetData>
    <row r="1" spans="1:4" ht="14.25" customHeight="1">
      <c r="A1" s="176" t="s">
        <v>110</v>
      </c>
      <c r="B1" s="176"/>
      <c r="C1" s="176"/>
      <c r="D1" s="176"/>
    </row>
    <row r="2" spans="1:4" ht="19.5" customHeight="1">
      <c r="A2" s="176" t="s">
        <v>117</v>
      </c>
      <c r="B2" s="176"/>
      <c r="C2" s="176"/>
      <c r="D2" s="176"/>
    </row>
    <row r="3" spans="1:4" ht="12.75" customHeight="1">
      <c r="A3" s="114"/>
    </row>
    <row r="4" spans="1:4" ht="19.5" customHeight="1">
      <c r="A4" s="177" t="s">
        <v>0</v>
      </c>
      <c r="B4" s="189" t="s">
        <v>48</v>
      </c>
      <c r="C4" s="189"/>
      <c r="D4" s="189"/>
    </row>
    <row r="5" spans="1:4" ht="19.5" customHeight="1">
      <c r="A5" s="178"/>
      <c r="B5" s="189" t="s">
        <v>135</v>
      </c>
      <c r="C5" s="189"/>
      <c r="D5" s="189"/>
    </row>
    <row r="6" spans="1:4" ht="19.5" customHeight="1">
      <c r="A6" s="178"/>
      <c r="B6" s="180" t="s">
        <v>127</v>
      </c>
      <c r="C6" s="61" t="s">
        <v>1</v>
      </c>
      <c r="D6" s="62" t="s">
        <v>2</v>
      </c>
    </row>
    <row r="7" spans="1:4" ht="19.5" customHeight="1">
      <c r="A7" s="179"/>
      <c r="B7" s="181"/>
      <c r="C7" s="61" t="s">
        <v>3</v>
      </c>
      <c r="D7" s="62" t="s">
        <v>4</v>
      </c>
    </row>
    <row r="8" spans="1:4" ht="12.75" customHeight="1">
      <c r="A8" s="63"/>
      <c r="B8" s="108"/>
      <c r="C8" s="109"/>
      <c r="D8" s="110"/>
    </row>
    <row r="9" spans="1:4" ht="19.5" customHeight="1">
      <c r="A9" s="96" t="s">
        <v>37</v>
      </c>
      <c r="B9" s="69">
        <f>SUM('[15]Getreide ins.'!$D$46)</f>
        <v>190.56452666666664</v>
      </c>
      <c r="C9" s="69">
        <f>SUM('[15]Getreide ins.'!$L$46)</f>
        <v>87.997384018200805</v>
      </c>
      <c r="D9" s="70">
        <f>SUM('[15]Getreide ins.'!$G$46)</f>
        <v>1676917.9833333334</v>
      </c>
    </row>
    <row r="10" spans="1:4" ht="25.5" customHeight="1">
      <c r="A10" s="96" t="s">
        <v>77</v>
      </c>
      <c r="B10" s="69">
        <f>SUM([15]Brotgetreide!$D$46)</f>
        <v>138.88768833333333</v>
      </c>
      <c r="C10" s="69">
        <f>SUM([15]Brotgetreide!$L$46)</f>
        <v>90.47449286151631</v>
      </c>
      <c r="D10" s="70">
        <f>SUM([15]Brotgetreide!$G$46)</f>
        <v>1256579.3166666667</v>
      </c>
    </row>
    <row r="11" spans="1:4" ht="19.5" customHeight="1">
      <c r="A11" s="96" t="s">
        <v>78</v>
      </c>
      <c r="B11" s="69">
        <f>SUM('[15]Weizen zus.'!$D$46)</f>
        <v>132.75872499999997</v>
      </c>
      <c r="C11" s="69">
        <f>SUM('[15]Weizen zus.'!$L$46)</f>
        <v>91.357056444563881</v>
      </c>
      <c r="D11" s="70">
        <f>SUM('[15]Weizen zus.'!$G$46)</f>
        <v>1212844.6333333333</v>
      </c>
    </row>
    <row r="12" spans="1:4" ht="14.25" customHeight="1">
      <c r="A12" s="96" t="s">
        <v>79</v>
      </c>
      <c r="B12" s="69">
        <f>SUM([15]Winterweizen!$D$46)</f>
        <v>131.46843166666667</v>
      </c>
      <c r="C12" s="69">
        <f>SUM([15]Winterweizen!$L$46)</f>
        <v>91.636094794315568</v>
      </c>
      <c r="D12" s="70">
        <f>SUM([15]Winterweizen!$G$46)</f>
        <v>1204725.3666666665</v>
      </c>
    </row>
    <row r="13" spans="1:4" ht="14.25" customHeight="1">
      <c r="A13" s="96" t="s">
        <v>80</v>
      </c>
      <c r="B13" s="72">
        <f>SUM('[15]Sommer- u. Hartweizen'!$D$46)</f>
        <v>1.2902933333333333</v>
      </c>
      <c r="C13" s="72">
        <f>SUM('[15]Sommer- u. Hartweizen'!$L$46)</f>
        <v>62.925742983507618</v>
      </c>
      <c r="D13" s="73">
        <f>SUM('[15]Sommer- u. Hartweizen'!$G$46)</f>
        <v>8119.2666666666664</v>
      </c>
    </row>
    <row r="14" spans="1:4" ht="19.899999999999999" customHeight="1">
      <c r="A14" s="96" t="s">
        <v>81</v>
      </c>
      <c r="B14" s="69">
        <f>SUM([15]Roggen!$D$46)</f>
        <v>6.1289633333333331</v>
      </c>
      <c r="C14" s="69">
        <f>SUM([15]Roggen!$L$46)</f>
        <v>71.357391054169568</v>
      </c>
      <c r="D14" s="70">
        <f>SUM([15]Roggen!$G$46)</f>
        <v>43734.683333333327</v>
      </c>
    </row>
    <row r="15" spans="1:4" ht="25.5" customHeight="1">
      <c r="A15" s="96" t="s">
        <v>82</v>
      </c>
      <c r="B15" s="69">
        <f>SUM([15]Futtergetreide!$D$46)</f>
        <v>51.676838333333329</v>
      </c>
      <c r="C15" s="69">
        <f>SUM([15]Futtergetreide!$L$46)</f>
        <v>81.3398575112777</v>
      </c>
      <c r="D15" s="70">
        <f>SUM([15]Futtergetreide!$G$46)</f>
        <v>420338.66666666669</v>
      </c>
    </row>
    <row r="16" spans="1:4" ht="19.5" customHeight="1">
      <c r="A16" s="96" t="s">
        <v>83</v>
      </c>
      <c r="B16" s="69">
        <f>SUM('[15]Gerste zus.'!$D$46)</f>
        <v>44.795684999999999</v>
      </c>
      <c r="C16" s="69">
        <f>SUM('[15]Gerste zus.'!$L$46)</f>
        <v>83.950303100250238</v>
      </c>
      <c r="D16" s="70">
        <f>SUM('[15]Gerste zus.'!$G$46)</f>
        <v>376061.1333333333</v>
      </c>
    </row>
    <row r="17" spans="1:4" ht="14.25" customHeight="1">
      <c r="A17" s="96" t="s">
        <v>84</v>
      </c>
      <c r="B17" s="69">
        <f>SUM([15]Wintergerste!$D$46)</f>
        <v>43.181208333333338</v>
      </c>
      <c r="C17" s="69">
        <f>SUM([15]Wintergerste!$L$46)</f>
        <v>85.227736988215369</v>
      </c>
      <c r="D17" s="70">
        <f>SUM([15]Wintergerste!$G$46)</f>
        <v>368023.66666666669</v>
      </c>
    </row>
    <row r="18" spans="1:4" ht="14.25" customHeight="1">
      <c r="A18" s="96" t="s">
        <v>85</v>
      </c>
      <c r="B18" s="69">
        <f>SUM([15]Sommergerste!$D$46)</f>
        <v>1.6144766666666668</v>
      </c>
      <c r="C18" s="69">
        <f>SUM([15]Sommergerste!$L$46)</f>
        <v>49.783727647555551</v>
      </c>
      <c r="D18" s="70">
        <f>SUM([15]Sommergerste!$G$46)</f>
        <v>8037.4666666666662</v>
      </c>
    </row>
    <row r="19" spans="1:4" ht="19.899999999999999" customHeight="1">
      <c r="A19" s="96" t="s">
        <v>87</v>
      </c>
      <c r="B19" s="69">
        <f>SUM('[15]Hafer u. Sommermengetr.'!$D$46)</f>
        <v>3.5929433333333325</v>
      </c>
      <c r="C19" s="69">
        <f>SUM('[15]Hafer u. Sommermengetr.'!$L$46)</f>
        <v>54.772688686991089</v>
      </c>
      <c r="D19" s="70">
        <f>SUM('[15]Hafer u. Sommermengetr.'!$G$46)</f>
        <v>19679.516666666666</v>
      </c>
    </row>
    <row r="20" spans="1:4" ht="19.899999999999999" customHeight="1">
      <c r="A20" s="96" t="s">
        <v>86</v>
      </c>
      <c r="B20" s="69">
        <f>SUM([15]Triticale!$D$46)</f>
        <v>3.2882099999999994</v>
      </c>
      <c r="C20" s="69">
        <f>SUM([15]Triticale!$L$46)</f>
        <v>74.806708411770131</v>
      </c>
      <c r="D20" s="74">
        <f>SUM([15]Triticale!$G$46)</f>
        <v>24598.016666666663</v>
      </c>
    </row>
    <row r="21" spans="1:4" ht="25.5" customHeight="1">
      <c r="A21" s="96" t="s">
        <v>42</v>
      </c>
      <c r="B21" s="106">
        <f>SUM('[16]Kartoffeln ins.'!$D$46)</f>
        <v>0.78542499999999982</v>
      </c>
      <c r="C21" s="106" t="s">
        <v>5</v>
      </c>
      <c r="D21" s="106" t="s">
        <v>5</v>
      </c>
    </row>
    <row r="22" spans="1:4" ht="19.5" customHeight="1">
      <c r="A22" s="96" t="s">
        <v>43</v>
      </c>
      <c r="B22" s="69">
        <f>SUM([16]Zuckerrüben!$D$46)</f>
        <v>3.9075066666666665</v>
      </c>
      <c r="C22" s="69">
        <f>SUM([16]Zuckerrüben!$L$46)</f>
        <v>666.50289357578401</v>
      </c>
      <c r="D22" s="70">
        <f>SUM([16]Zuckerrüben!$G$46)</f>
        <v>260436.44999999998</v>
      </c>
    </row>
    <row r="23" spans="1:4" ht="19.5" customHeight="1">
      <c r="A23" s="96" t="s">
        <v>44</v>
      </c>
      <c r="B23" s="69">
        <f>SUM([17]Winterraps!$D$46)</f>
        <v>71.889304999999993</v>
      </c>
      <c r="C23" s="69">
        <f>SUM([17]Winterraps!$L$46)</f>
        <v>41.855467930869558</v>
      </c>
      <c r="D23" s="70">
        <f>SUM([17]Winterraps!$G$46)</f>
        <v>300896.05</v>
      </c>
    </row>
    <row r="24" spans="1:4" ht="19.5" customHeight="1">
      <c r="A24" s="96" t="s">
        <v>124</v>
      </c>
      <c r="B24" s="69">
        <f>SUM('[18]Gras a. d. Ackerland'!$D$46)</f>
        <v>14.363718333333333</v>
      </c>
      <c r="C24" s="69">
        <f>SUM('[18]Gras a. d. Ackerland'!$L$46)</f>
        <v>82.24314363353686</v>
      </c>
      <c r="D24" s="70">
        <f>SUM('[18]Gras a. d. Ackerland'!$G$46)</f>
        <v>118131.735</v>
      </c>
    </row>
    <row r="25" spans="1:4" ht="25.5" customHeight="1">
      <c r="A25" s="96" t="s">
        <v>123</v>
      </c>
      <c r="B25" s="69">
        <f>SUM([18]Silomais!$D$46)</f>
        <v>43.942200000000007</v>
      </c>
      <c r="C25" s="69">
        <f>SUM([18]Silomais!$L$46)</f>
        <v>398.99833189963175</v>
      </c>
      <c r="D25" s="70">
        <f>SUM([18]Silomais!$G$46)</f>
        <v>1753286.45</v>
      </c>
    </row>
    <row r="26" spans="1:4" ht="19.5" customHeight="1">
      <c r="A26" s="96" t="s">
        <v>121</v>
      </c>
      <c r="B26" s="69">
        <f>SUM([18]Dauerwiesen!$D$46)</f>
        <v>13.773311666666666</v>
      </c>
      <c r="C26" s="69">
        <f>SUM([18]Dauerwiesen!$L$46)</f>
        <v>75.468616419653131</v>
      </c>
      <c r="D26" s="70">
        <f>SUM([18]Dauerwiesen!$G$46)</f>
        <v>103945.27750000001</v>
      </c>
    </row>
    <row r="27" spans="1:4" ht="19.5" customHeight="1">
      <c r="A27" s="101" t="s">
        <v>125</v>
      </c>
      <c r="B27" s="77" t="s">
        <v>5</v>
      </c>
      <c r="C27" s="77" t="s">
        <v>5</v>
      </c>
      <c r="D27" s="77" t="s">
        <v>5</v>
      </c>
    </row>
    <row r="28" spans="1:4" ht="12.75" customHeight="1">
      <c r="A28" s="29"/>
    </row>
    <row r="29" spans="1:4" ht="12.75" customHeight="1">
      <c r="A29" s="186" t="s">
        <v>126</v>
      </c>
      <c r="B29" s="187"/>
      <c r="C29" s="187"/>
      <c r="D29" s="187"/>
    </row>
    <row r="30" spans="1:4" ht="19.5" customHeight="1">
      <c r="A30" s="21"/>
    </row>
    <row r="31" spans="1:4" ht="19.5" customHeight="1">
      <c r="A31" s="22"/>
    </row>
    <row r="32" spans="1:4" ht="19.5" customHeight="1"/>
    <row r="33" ht="19.5" customHeight="1"/>
    <row r="34" ht="19.5" customHeight="1"/>
    <row r="35" ht="19.5" customHeight="1"/>
  </sheetData>
  <mergeCells count="7">
    <mergeCell ref="A29:D29"/>
    <mergeCell ref="A4:A7"/>
    <mergeCell ref="A1:D1"/>
    <mergeCell ref="A2:D2"/>
    <mergeCell ref="B4:D4"/>
    <mergeCell ref="B5:D5"/>
    <mergeCell ref="B6:B7"/>
  </mergeCells>
  <phoneticPr fontId="4" type="noConversion"/>
  <conditionalFormatting sqref="B27:D27 C9:D26">
    <cfRule type="expression" dxfId="20" priority="19" stopIfTrue="1">
      <formula>MOD(ROW(),2)=1</formula>
    </cfRule>
    <cfRule type="expression" priority="20" stopIfTrue="1">
      <formula>MOD(ROW(),2)=1</formula>
    </cfRule>
  </conditionalFormatting>
  <conditionalFormatting sqref="B8:D8">
    <cfRule type="expression" dxfId="19" priority="11" stopIfTrue="1">
      <formula>MOD(ROW(),2)=1</formula>
    </cfRule>
    <cfRule type="expression" priority="12" stopIfTrue="1">
      <formula>MOD(ROW(),2)=1</formula>
    </cfRule>
  </conditionalFormatting>
  <conditionalFormatting sqref="A8">
    <cfRule type="expression" dxfId="18" priority="9" stopIfTrue="1">
      <formula>MOD(ROW(),2)=1</formula>
    </cfRule>
    <cfRule type="expression" priority="10" stopIfTrue="1">
      <formula>MOD(ROW(),2)=1</formula>
    </cfRule>
  </conditionalFormatting>
  <conditionalFormatting sqref="A21:A27">
    <cfRule type="expression" dxfId="17" priority="5" stopIfTrue="1">
      <formula>MOD(ROW(),2)=1</formula>
    </cfRule>
    <cfRule type="expression" priority="6" stopIfTrue="1">
      <formula>MOD(ROW(),2)=1</formula>
    </cfRule>
  </conditionalFormatting>
  <conditionalFormatting sqref="A9:A20">
    <cfRule type="expression" dxfId="16" priority="3" stopIfTrue="1">
      <formula>MOD(ROW(),2)=1</formula>
    </cfRule>
    <cfRule type="expression" priority="4" stopIfTrue="1">
      <formula>MOD(ROW(),2)=1</formula>
    </cfRule>
  </conditionalFormatting>
  <conditionalFormatting sqref="B9:B26">
    <cfRule type="expression" dxfId="1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Layout" zoomScaleNormal="110" workbookViewId="0">
      <selection sqref="A1:D1"/>
    </sheetView>
  </sheetViews>
  <sheetFormatPr baseColWidth="10" defaultRowHeight="12.75"/>
  <cols>
    <col min="1" max="1" width="50.7109375" customWidth="1"/>
    <col min="2" max="4" width="13.7109375" customWidth="1"/>
  </cols>
  <sheetData>
    <row r="1" spans="1:4" ht="14.25" customHeight="1">
      <c r="A1" s="176" t="s">
        <v>110</v>
      </c>
      <c r="B1" s="176"/>
      <c r="C1" s="176"/>
      <c r="D1" s="176"/>
    </row>
    <row r="2" spans="1:4" ht="19.5" customHeight="1">
      <c r="A2" s="176" t="s">
        <v>118</v>
      </c>
      <c r="B2" s="176"/>
      <c r="C2" s="176"/>
      <c r="D2" s="176"/>
    </row>
    <row r="3" spans="1:4" ht="12.75" customHeight="1"/>
    <row r="4" spans="1:4" ht="19.5" customHeight="1">
      <c r="A4" s="177" t="s">
        <v>0</v>
      </c>
      <c r="B4" s="191" t="s">
        <v>48</v>
      </c>
      <c r="C4" s="189"/>
      <c r="D4" s="189"/>
    </row>
    <row r="5" spans="1:4" ht="19.5" customHeight="1">
      <c r="A5" s="178"/>
      <c r="B5" s="191">
        <v>2014</v>
      </c>
      <c r="C5" s="189"/>
      <c r="D5" s="189"/>
    </row>
    <row r="6" spans="1:4" ht="19.5" customHeight="1">
      <c r="A6" s="178"/>
      <c r="B6" s="180" t="s">
        <v>149</v>
      </c>
      <c r="C6" s="61" t="s">
        <v>1</v>
      </c>
      <c r="D6" s="62" t="s">
        <v>2</v>
      </c>
    </row>
    <row r="7" spans="1:4" ht="19.5" customHeight="1">
      <c r="A7" s="179"/>
      <c r="B7" s="181"/>
      <c r="C7" s="61" t="s">
        <v>3</v>
      </c>
      <c r="D7" s="62" t="s">
        <v>4</v>
      </c>
    </row>
    <row r="8" spans="1:4" ht="12.75" customHeight="1">
      <c r="A8" s="86"/>
      <c r="B8" s="68"/>
      <c r="C8" s="69"/>
      <c r="D8" s="70"/>
    </row>
    <row r="9" spans="1:4" ht="17.45" customHeight="1">
      <c r="A9" s="67" t="s">
        <v>37</v>
      </c>
      <c r="B9" s="123">
        <f>SUM('[15]Getreide ins.'!$B$47)</f>
        <v>178.48728</v>
      </c>
      <c r="C9" s="83">
        <f>SUM('[15]Getreide ins.'!$K$47)</f>
        <v>103.06</v>
      </c>
      <c r="D9" s="70">
        <f>SUM('[15]Getreide ins.'!$E$47)</f>
        <v>1839520.2</v>
      </c>
    </row>
    <row r="10" spans="1:4" ht="25.5" customHeight="1">
      <c r="A10" s="67" t="s">
        <v>77</v>
      </c>
      <c r="B10" s="123">
        <f>SUM([15]Brotgetreide!$B$47)</f>
        <v>130.32470000000001</v>
      </c>
      <c r="C10" s="83">
        <f>SUM([15]Brotgetreide!$K$47)</f>
        <v>105.94</v>
      </c>
      <c r="D10" s="70">
        <f>SUM([15]Brotgetreide!$E$47)</f>
        <v>1380663.5</v>
      </c>
    </row>
    <row r="11" spans="1:4" ht="19.899999999999999" customHeight="1">
      <c r="A11" s="67" t="s">
        <v>78</v>
      </c>
      <c r="B11" s="123">
        <f>SUM('[15]Weizen zus.'!$B$47)</f>
        <v>124.52775000000001</v>
      </c>
      <c r="C11" s="83">
        <f>SUM('[15]Weizen zus.'!$K$47)</f>
        <v>107.04</v>
      </c>
      <c r="D11" s="70">
        <f>SUM('[15]Weizen zus.'!$E$47)</f>
        <v>1332936.8</v>
      </c>
    </row>
    <row r="12" spans="1:4" ht="14.25" customHeight="1">
      <c r="A12" s="67" t="s">
        <v>79</v>
      </c>
      <c r="B12" s="123">
        <f>SUM([15]Winterweizen!$B$47)</f>
        <v>123.64952000000001</v>
      </c>
      <c r="C12" s="83">
        <f>SUM([15]Winterweizen!$K$47)</f>
        <v>107.24</v>
      </c>
      <c r="D12" s="70">
        <f>SUM([15]Winterweizen!$E$47)</f>
        <v>1326075.6000000001</v>
      </c>
    </row>
    <row r="13" spans="1:4" ht="14.25" customHeight="1">
      <c r="A13" s="67" t="s">
        <v>80</v>
      </c>
      <c r="B13" s="123" t="s">
        <v>142</v>
      </c>
      <c r="C13" s="83" t="s">
        <v>142</v>
      </c>
      <c r="D13" s="73" t="s">
        <v>142</v>
      </c>
    </row>
    <row r="14" spans="1:4" ht="19.899999999999999" customHeight="1">
      <c r="A14" s="67" t="s">
        <v>81</v>
      </c>
      <c r="B14" s="123">
        <f>SUM([15]Roggen!$B$47)</f>
        <v>5.7969499999999998</v>
      </c>
      <c r="C14" s="83">
        <f>SUM([15]Roggen!$K$47)</f>
        <v>82.33</v>
      </c>
      <c r="D14" s="70">
        <f>SUM([15]Roggen!$E$47)</f>
        <v>47726.7</v>
      </c>
    </row>
    <row r="15" spans="1:4" ht="25.5" customHeight="1">
      <c r="A15" s="67" t="s">
        <v>82</v>
      </c>
      <c r="B15" s="123">
        <f>SUM([15]Futtergetreide!$B$47)</f>
        <v>48.162579999999998</v>
      </c>
      <c r="C15" s="83">
        <f>SUM([15]Futtergetreide!$K$47)</f>
        <v>95.27</v>
      </c>
      <c r="D15" s="70">
        <f>SUM([15]Futtergetreide!$E$47)</f>
        <v>458856.7</v>
      </c>
    </row>
    <row r="16" spans="1:4" ht="19.5" customHeight="1">
      <c r="A16" s="67" t="s">
        <v>83</v>
      </c>
      <c r="B16" s="123">
        <f>SUM('[15]Gerste zus.'!$B$47)</f>
        <v>42.986280000000001</v>
      </c>
      <c r="C16" s="83">
        <f>SUM('[15]Gerste zus.'!$K$47)</f>
        <v>98.26</v>
      </c>
      <c r="D16" s="70">
        <f>SUM('[15]Gerste zus.'!$E$47)</f>
        <v>422388.7</v>
      </c>
    </row>
    <row r="17" spans="1:4" ht="14.25" customHeight="1">
      <c r="A17" s="67" t="s">
        <v>84</v>
      </c>
      <c r="B17" s="123">
        <f>SUM([15]Wintergerste!$B$47)</f>
        <v>42.140790000000003</v>
      </c>
      <c r="C17" s="83">
        <f>SUM([15]Wintergerste!$K$47)</f>
        <v>99.08</v>
      </c>
      <c r="D17" s="70">
        <f>SUM([15]Wintergerste!$E$47)</f>
        <v>417522.9</v>
      </c>
    </row>
    <row r="18" spans="1:4" ht="14.25" customHeight="1">
      <c r="A18" s="67" t="s">
        <v>85</v>
      </c>
      <c r="B18" s="123">
        <f>SUM([15]Sommergerste!$B$47)</f>
        <v>0.84548999999999996</v>
      </c>
      <c r="C18" s="83">
        <f>SUM([15]Sommergerste!$K$47)</f>
        <v>57.55</v>
      </c>
      <c r="D18" s="70">
        <f>SUM([15]Sommergerste!$E$47)</f>
        <v>4865.8</v>
      </c>
    </row>
    <row r="19" spans="1:4" ht="19.899999999999999" customHeight="1">
      <c r="A19" s="67" t="s">
        <v>87</v>
      </c>
      <c r="B19" s="123">
        <f>SUM('[15]Hafer u. Sommermengetr.'!$B$47)</f>
        <v>2.7098800000000001</v>
      </c>
      <c r="C19" s="83">
        <f>SUM('[15]Hafer u. Sommermengetr.'!$K$47)</f>
        <v>57.68</v>
      </c>
      <c r="D19" s="70">
        <f>SUM('[15]Hafer u. Sommermengetr.'!$E$47)</f>
        <v>15629.6</v>
      </c>
    </row>
    <row r="20" spans="1:4" ht="19.899999999999999" customHeight="1">
      <c r="A20" s="67" t="s">
        <v>86</v>
      </c>
      <c r="B20" s="123">
        <f>SUM([15]Triticale!$B$47)</f>
        <v>2.4664200000000003</v>
      </c>
      <c r="C20" s="83">
        <f>SUM([15]Triticale!$K$47)</f>
        <v>84.49</v>
      </c>
      <c r="D20" s="74">
        <f>SUM([15]Triticale!$E$47)</f>
        <v>20838.400000000001</v>
      </c>
    </row>
    <row r="21" spans="1:4" ht="25.5" customHeight="1">
      <c r="A21" s="67" t="s">
        <v>42</v>
      </c>
      <c r="B21" s="123">
        <f>SUM('[16]Kartoffeln ins.'!$B$47)</f>
        <v>0.99326000000000003</v>
      </c>
      <c r="C21" s="143" t="s">
        <v>5</v>
      </c>
      <c r="D21" s="142" t="s">
        <v>5</v>
      </c>
    </row>
    <row r="22" spans="1:4" ht="19.5" customHeight="1">
      <c r="A22" s="67" t="s">
        <v>43</v>
      </c>
      <c r="B22" s="123">
        <f>SUM([16]Zuckerrüben!$B$47)</f>
        <v>4.0612199999999996</v>
      </c>
      <c r="C22" s="83">
        <f>SUM([16]Zuckerrüben!$K$47)</f>
        <v>852.52</v>
      </c>
      <c r="D22" s="70">
        <f>SUM([16]Zuckerrüben!$E$47)</f>
        <v>346225.9</v>
      </c>
    </row>
    <row r="23" spans="1:4" ht="19.5" customHeight="1">
      <c r="A23" s="67" t="s">
        <v>44</v>
      </c>
      <c r="B23" s="123">
        <f>SUM([17]Winterraps!$B$47)</f>
        <v>74.502130000000008</v>
      </c>
      <c r="C23" s="83">
        <f>SUM([17]Winterraps!$K$47)</f>
        <v>46.44</v>
      </c>
      <c r="D23" s="70">
        <f>SUM([17]Winterraps!$E$47)</f>
        <v>345999.7</v>
      </c>
    </row>
    <row r="24" spans="1:4" ht="19.5" customHeight="1">
      <c r="A24" s="67" t="s">
        <v>124</v>
      </c>
      <c r="B24" s="123">
        <f>SUM('[18]Gras a. d. Ackerland'!$B$47)</f>
        <v>13.37307</v>
      </c>
      <c r="C24" s="83">
        <f>SUM('[18]Gras a. d. Ackerland'!$K$47)</f>
        <v>99.35</v>
      </c>
      <c r="D24" s="70">
        <f>SUM('[18]Gras a. d. Ackerland'!$E$47)</f>
        <v>132863.6</v>
      </c>
    </row>
    <row r="25" spans="1:4" ht="25.5" customHeight="1">
      <c r="A25" s="67" t="s">
        <v>90</v>
      </c>
      <c r="B25" s="123">
        <f>SUM([18]Silomais!$B$47)</f>
        <v>48.378769999999996</v>
      </c>
      <c r="C25" s="83">
        <f>SUM([18]Silomais!$K$47)</f>
        <v>462.18</v>
      </c>
      <c r="D25" s="70">
        <f>SUM([18]Silomais!$E$47)</f>
        <v>2235986.4</v>
      </c>
    </row>
    <row r="26" spans="1:4" ht="19.5" customHeight="1">
      <c r="A26" s="67" t="s">
        <v>121</v>
      </c>
      <c r="B26" s="123">
        <f>SUM([18]Dauerwiesen!$B$47)</f>
        <v>13.924329999999999</v>
      </c>
      <c r="C26" s="83">
        <f>SUM([18]Dauerwiesen!$K$47)</f>
        <v>84</v>
      </c>
      <c r="D26" s="70">
        <f>SUM([18]Dauerwiesen!$E$47)</f>
        <v>116962.7</v>
      </c>
    </row>
    <row r="27" spans="1:4" ht="19.5" customHeight="1">
      <c r="A27" s="75" t="s">
        <v>125</v>
      </c>
      <c r="B27" s="126">
        <f>SUM('[18]Weiden einschl. Mähw.'!$B$47)</f>
        <v>57.077809999999999</v>
      </c>
      <c r="C27" s="144">
        <f>SUM('[18]Weiden einschl. Mähw.'!$K$47)</f>
        <v>85.55</v>
      </c>
      <c r="D27" s="78">
        <f>SUM('[18]Weiden einschl. Mähw.'!$E$47)</f>
        <v>488303.2</v>
      </c>
    </row>
    <row r="28" spans="1:4" ht="12.75" customHeight="1">
      <c r="A28" s="29"/>
    </row>
    <row r="29" spans="1:4" ht="12.75" customHeight="1">
      <c r="A29" s="23" t="s">
        <v>150</v>
      </c>
    </row>
    <row r="30" spans="1:4" ht="19.5" customHeight="1">
      <c r="A30" s="186" t="s">
        <v>154</v>
      </c>
      <c r="B30" s="187"/>
      <c r="C30" s="187"/>
      <c r="D30" s="187"/>
    </row>
    <row r="31" spans="1:4" ht="19.5" customHeight="1">
      <c r="A31" s="21"/>
    </row>
    <row r="32" spans="1:4" ht="19.5" customHeight="1">
      <c r="A32" s="22"/>
    </row>
    <row r="33" ht="19.5" customHeight="1"/>
    <row r="34" ht="19.5" customHeight="1"/>
  </sheetData>
  <mergeCells count="7">
    <mergeCell ref="A30:D30"/>
    <mergeCell ref="A4:A7"/>
    <mergeCell ref="A1:D1"/>
    <mergeCell ref="A2:D2"/>
    <mergeCell ref="B4:D4"/>
    <mergeCell ref="B5:D5"/>
    <mergeCell ref="B6:B7"/>
  </mergeCells>
  <phoneticPr fontId="4" type="noConversion"/>
  <conditionalFormatting sqref="B21 B27:C27 B22:D26 B8:D12 B14:D20">
    <cfRule type="expression" dxfId="14" priority="23" stopIfTrue="1">
      <formula>MOD(ROW(),2)=1</formula>
    </cfRule>
    <cfRule type="expression" priority="24" stopIfTrue="1">
      <formula>MOD(ROW(),2)=1</formula>
    </cfRule>
  </conditionalFormatting>
  <conditionalFormatting sqref="A8">
    <cfRule type="expression" dxfId="13" priority="13" stopIfTrue="1">
      <formula>MOD(ROW(),2)=1</formula>
    </cfRule>
    <cfRule type="expression" priority="14" stopIfTrue="1">
      <formula>MOD(ROW(),2)=1</formula>
    </cfRule>
  </conditionalFormatting>
  <conditionalFormatting sqref="D27">
    <cfRule type="expression" dxfId="12" priority="11" stopIfTrue="1">
      <formula>MOD(ROW(),2)=1</formula>
    </cfRule>
    <cfRule type="expression" priority="12" stopIfTrue="1">
      <formula>MOD(ROW(),2)=1</formula>
    </cfRule>
  </conditionalFormatting>
  <conditionalFormatting sqref="A21:A27">
    <cfRule type="expression" dxfId="11" priority="9" stopIfTrue="1">
      <formula>MOD(ROW(),2)=1</formula>
    </cfRule>
    <cfRule type="expression" priority="10" stopIfTrue="1">
      <formula>MOD(ROW(),2)=1</formula>
    </cfRule>
  </conditionalFormatting>
  <conditionalFormatting sqref="A9:A20">
    <cfRule type="expression" dxfId="10" priority="7" stopIfTrue="1">
      <formula>MOD(ROW(),2)=1</formula>
    </cfRule>
    <cfRule type="expression" priority="8" stopIfTrue="1">
      <formula>MOD(ROW(),2)=1</formula>
    </cfRule>
  </conditionalFormatting>
  <conditionalFormatting sqref="C21:D21">
    <cfRule type="expression" dxfId="9" priority="3" stopIfTrue="1">
      <formula>MOD(ROW(),2)=1</formula>
    </cfRule>
    <cfRule type="expression" priority="4" stopIfTrue="1">
      <formula>MOD(ROW(),2)=1</formula>
    </cfRule>
  </conditionalFormatting>
  <conditionalFormatting sqref="B13:D13">
    <cfRule type="expression" dxfId="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10" workbookViewId="0">
      <selection sqref="A1:D1"/>
    </sheetView>
  </sheetViews>
  <sheetFormatPr baseColWidth="10" defaultColWidth="11.28515625" defaultRowHeight="12.75"/>
  <cols>
    <col min="1" max="1" width="25.7109375" customWidth="1"/>
    <col min="2" max="4" width="20.5703125" customWidth="1"/>
  </cols>
  <sheetData>
    <row r="1" spans="1:8" ht="14.25" customHeight="1">
      <c r="A1" s="176" t="s">
        <v>140</v>
      </c>
      <c r="B1" s="176"/>
      <c r="C1" s="176"/>
      <c r="D1" s="176"/>
      <c r="E1" s="26"/>
      <c r="F1" s="26"/>
      <c r="G1" s="26"/>
      <c r="H1" s="26"/>
    </row>
    <row r="2" spans="1:8" ht="12.75" customHeight="1">
      <c r="B2" s="26"/>
      <c r="C2" s="26"/>
      <c r="E2" s="26"/>
      <c r="F2" s="26"/>
      <c r="G2" s="26"/>
      <c r="H2" s="26"/>
    </row>
    <row r="3" spans="1:8" ht="19.5" customHeight="1">
      <c r="A3" s="192" t="s">
        <v>92</v>
      </c>
      <c r="B3" s="195" t="s">
        <v>49</v>
      </c>
      <c r="C3" s="196"/>
      <c r="D3" s="196"/>
      <c r="E3" s="26"/>
      <c r="F3" s="26"/>
      <c r="G3" s="26"/>
      <c r="H3" s="26"/>
    </row>
    <row r="4" spans="1:8" ht="39" customHeight="1">
      <c r="A4" s="193"/>
      <c r="B4" s="89" t="s">
        <v>38</v>
      </c>
      <c r="C4" s="90" t="s">
        <v>50</v>
      </c>
      <c r="D4" s="90" t="s">
        <v>39</v>
      </c>
      <c r="E4" s="26"/>
      <c r="F4" s="26"/>
      <c r="G4" s="26"/>
      <c r="H4" s="26"/>
    </row>
    <row r="5" spans="1:8" ht="19.5" customHeight="1">
      <c r="A5" s="194"/>
      <c r="B5" s="91" t="s">
        <v>3</v>
      </c>
      <c r="C5" s="92"/>
      <c r="D5" s="92"/>
      <c r="E5" s="26"/>
      <c r="F5" s="26"/>
      <c r="G5" s="26"/>
      <c r="H5" s="26"/>
    </row>
    <row r="6" spans="1:8" ht="12.75" customHeight="1">
      <c r="A6" s="63"/>
      <c r="B6" s="93"/>
      <c r="C6" s="93"/>
      <c r="D6" s="93"/>
      <c r="E6" s="26"/>
      <c r="F6" s="26"/>
      <c r="G6" s="26"/>
      <c r="H6" s="26"/>
    </row>
    <row r="7" spans="1:8" ht="19.5" customHeight="1">
      <c r="A7" s="96" t="s">
        <v>51</v>
      </c>
      <c r="B7" s="83">
        <f>SUM([19]Winterweizen!$E$31)</f>
        <v>89.346287847347526</v>
      </c>
      <c r="C7" s="83" t="s">
        <v>68</v>
      </c>
      <c r="D7" s="83">
        <f>SUM([19]Wintergerste!$E$31)</f>
        <v>81.422988847900911</v>
      </c>
      <c r="E7" s="26"/>
      <c r="F7" s="26"/>
      <c r="G7" s="26"/>
      <c r="H7" s="26"/>
    </row>
    <row r="8" spans="1:8" ht="15.6" customHeight="1">
      <c r="A8" s="96" t="s">
        <v>52</v>
      </c>
      <c r="B8" s="83">
        <f>SUM([19]Winterweizen!$E$32)</f>
        <v>113.28025572068761</v>
      </c>
      <c r="C8" s="83">
        <f>SUM([19]Roggen!$E$32)</f>
        <v>78.646713903761295</v>
      </c>
      <c r="D8" s="83">
        <f>SUM([19]Wintergerste!$E$32)</f>
        <v>111.44825437461297</v>
      </c>
      <c r="E8" s="26"/>
      <c r="F8" s="26"/>
      <c r="G8" s="26"/>
      <c r="H8" s="26"/>
    </row>
    <row r="9" spans="1:8" ht="15.6" customHeight="1">
      <c r="A9" s="96" t="s">
        <v>53</v>
      </c>
      <c r="B9" s="83">
        <f>SUM([19]Winterweizen!$E$33)</f>
        <v>104.9859823295272</v>
      </c>
      <c r="C9" s="83">
        <f>SUM([19]Roggen!$E$33)</f>
        <v>79.607672976556842</v>
      </c>
      <c r="D9" s="83">
        <f>SUM([19]Wintergerste!$E$33)</f>
        <v>100.20346527904915</v>
      </c>
      <c r="E9" s="26"/>
      <c r="F9" s="26"/>
      <c r="G9" s="26"/>
      <c r="H9" s="26"/>
    </row>
    <row r="10" spans="1:8" ht="15.6" customHeight="1">
      <c r="A10" s="96" t="s">
        <v>54</v>
      </c>
      <c r="B10" s="83">
        <f>SUM([19]Winterweizen!$E$34)</f>
        <v>86.809357839388028</v>
      </c>
      <c r="C10" s="83">
        <f>SUM([19]Roggen!$E$34)</f>
        <v>80.616426399093569</v>
      </c>
      <c r="D10" s="83">
        <f>SUM([19]Wintergerste!$E$34)</f>
        <v>78.727326689185162</v>
      </c>
      <c r="E10" s="26"/>
      <c r="F10" s="26"/>
      <c r="G10" s="26"/>
      <c r="H10" s="26"/>
    </row>
    <row r="11" spans="1:8" ht="36.950000000000003" customHeight="1">
      <c r="A11" s="96" t="s">
        <v>55</v>
      </c>
      <c r="B11" s="83">
        <f>SUM([19]Winterweizen!$E$35)</f>
        <v>102.62696853427222</v>
      </c>
      <c r="C11" s="83">
        <f>SUM([19]Roggen!$E$35)</f>
        <v>76.790445348715764</v>
      </c>
      <c r="D11" s="83">
        <f>SUM([19]Wintergerste!$E$35)</f>
        <v>94.05020109532299</v>
      </c>
      <c r="E11" s="26"/>
      <c r="F11" s="26"/>
      <c r="G11" s="26"/>
      <c r="H11" s="26"/>
    </row>
    <row r="12" spans="1:8" ht="15.6" customHeight="1">
      <c r="A12" s="96" t="s">
        <v>56</v>
      </c>
      <c r="B12" s="83">
        <f>SUM([19]Winterweizen!$E$36)</f>
        <v>104.34024039414676</v>
      </c>
      <c r="C12" s="83">
        <f>SUM([19]Roggen!$E$36)</f>
        <v>80.11876929515627</v>
      </c>
      <c r="D12" s="83">
        <f>SUM([19]Wintergerste!$E$36)</f>
        <v>92.981079895109843</v>
      </c>
      <c r="E12" s="26"/>
      <c r="F12" s="26"/>
      <c r="G12" s="26"/>
      <c r="H12" s="26"/>
    </row>
    <row r="13" spans="1:8" ht="15.6" customHeight="1">
      <c r="A13" s="96" t="s">
        <v>57</v>
      </c>
      <c r="B13" s="83">
        <f>SUM([19]Winterweizen!$E$37)</f>
        <v>99.814253046475855</v>
      </c>
      <c r="C13" s="83">
        <f>SUM([19]Roggen!$E$37)</f>
        <v>79.381656350771195</v>
      </c>
      <c r="D13" s="83">
        <f>SUM([19]Wintergerste!$E$37)</f>
        <v>94.180618889989219</v>
      </c>
      <c r="E13" s="26"/>
      <c r="F13" s="26"/>
      <c r="G13" s="26"/>
      <c r="H13" s="26"/>
    </row>
    <row r="14" spans="1:8" ht="15.6" customHeight="1">
      <c r="A14" s="96" t="s">
        <v>58</v>
      </c>
      <c r="B14" s="83">
        <f>SUM([19]Winterweizen!$E$38)</f>
        <v>110.41065422459297</v>
      </c>
      <c r="C14" s="83">
        <f>SUM([19]Roggen!$E$38)</f>
        <v>80.185483242413341</v>
      </c>
      <c r="D14" s="83">
        <f>SUM([19]Wintergerste!$E$38)</f>
        <v>101.91163675841747</v>
      </c>
      <c r="E14" s="26"/>
      <c r="F14" s="26"/>
      <c r="G14" s="26"/>
      <c r="H14" s="26"/>
    </row>
    <row r="15" spans="1:8" ht="28.35" customHeight="1">
      <c r="A15" s="96" t="s">
        <v>59</v>
      </c>
      <c r="B15" s="83">
        <f>SUM([19]Winterweizen!$E$39)</f>
        <v>100.40721160719511</v>
      </c>
      <c r="C15" s="83">
        <f>SUM([19]Roggen!$E$39)</f>
        <v>74.707542163625021</v>
      </c>
      <c r="D15" s="83">
        <f>SUM([19]Wintergerste!$E$39)</f>
        <v>92.371884670812463</v>
      </c>
      <c r="E15" s="26"/>
      <c r="F15" s="26"/>
      <c r="G15" s="26"/>
      <c r="H15" s="26"/>
    </row>
    <row r="16" spans="1:8" ht="15.6" customHeight="1">
      <c r="A16" s="96" t="s">
        <v>60</v>
      </c>
      <c r="B16" s="83">
        <f>SUM([19]Winterweizen!$E$40)</f>
        <v>105.06231201460898</v>
      </c>
      <c r="C16" s="83">
        <f>SUM([19]Roggen!$E$40)</f>
        <v>84.634910893874192</v>
      </c>
      <c r="D16" s="83">
        <f>SUM([19]Wintergerste!$E$40)</f>
        <v>97.376281491978105</v>
      </c>
      <c r="E16" s="26"/>
      <c r="F16" s="26"/>
      <c r="G16" s="26"/>
      <c r="H16" s="26"/>
    </row>
    <row r="17" spans="1:8" ht="15.6" customHeight="1">
      <c r="A17" s="96" t="s">
        <v>61</v>
      </c>
      <c r="B17" s="83">
        <f>SUM([19]Winterweizen!$E$41)</f>
        <v>104.42028412351236</v>
      </c>
      <c r="C17" s="83">
        <f>SUM([19]Roggen!$E$41)</f>
        <v>83.58077827768976</v>
      </c>
      <c r="D17" s="83">
        <f>SUM([19]Wintergerste!$E$41)</f>
        <v>100.23314139381097</v>
      </c>
      <c r="E17" s="26"/>
      <c r="F17" s="26"/>
      <c r="G17" s="26"/>
      <c r="H17" s="26"/>
    </row>
    <row r="18" spans="1:8" ht="15.6" customHeight="1">
      <c r="A18" s="96" t="s">
        <v>62</v>
      </c>
      <c r="B18" s="83">
        <f>SUM([19]Winterweizen!$E$42)</f>
        <v>106.61116270588261</v>
      </c>
      <c r="C18" s="83">
        <f>SUM([19]Roggen!$E$42)</f>
        <v>81.020147350426157</v>
      </c>
      <c r="D18" s="83">
        <f>SUM([19]Wintergerste!$E$42)</f>
        <v>97.142474219757162</v>
      </c>
      <c r="E18" s="26"/>
      <c r="F18" s="26"/>
      <c r="G18" s="26"/>
      <c r="H18" s="26"/>
    </row>
    <row r="19" spans="1:8" ht="28.35" customHeight="1">
      <c r="A19" s="96" t="s">
        <v>63</v>
      </c>
      <c r="B19" s="83">
        <f>SUM([19]Winterweizen!$E$43)</f>
        <v>101.44659566342614</v>
      </c>
      <c r="C19" s="83">
        <f>SUM([19]Roggen!$E$43)</f>
        <v>81.797828487736439</v>
      </c>
      <c r="D19" s="83">
        <f>SUM([19]Wintergerste!$E$43)</f>
        <v>90.77598996017241</v>
      </c>
      <c r="E19" s="26"/>
      <c r="F19" s="26"/>
      <c r="G19" s="26"/>
      <c r="H19" s="26"/>
    </row>
    <row r="20" spans="1:8" ht="15.6" customHeight="1">
      <c r="A20" s="96" t="s">
        <v>64</v>
      </c>
      <c r="B20" s="83">
        <f>SUM([19]Winterweizen!$E$44)</f>
        <v>101.34742557467013</v>
      </c>
      <c r="C20" s="83">
        <f>SUM([19]Roggen!$E$44)</f>
        <v>80.621471259452676</v>
      </c>
      <c r="D20" s="83">
        <f>SUM([19]Wintergerste!$E$44)</f>
        <v>88.535542234200946</v>
      </c>
      <c r="E20" s="26"/>
      <c r="F20" s="26"/>
      <c r="G20" s="26"/>
      <c r="H20" s="26"/>
    </row>
    <row r="21" spans="1:8" ht="15.6" customHeight="1">
      <c r="A21" s="96" t="s">
        <v>65</v>
      </c>
      <c r="B21" s="83">
        <f>SUM([19]Winterweizen!$E$45)</f>
        <v>102.64171447911595</v>
      </c>
      <c r="C21" s="83">
        <f>SUM([19]Roggen!$E$45)</f>
        <v>80.247097730593907</v>
      </c>
      <c r="D21" s="83">
        <f>SUM([19]Wintergerste!$E$45)</f>
        <v>96.371592894513782</v>
      </c>
      <c r="E21" s="26"/>
      <c r="F21" s="26"/>
      <c r="G21" s="26"/>
      <c r="H21" s="26"/>
    </row>
    <row r="22" spans="1:8" ht="36.950000000000003" customHeight="1">
      <c r="A22" s="97" t="s">
        <v>33</v>
      </c>
      <c r="B22" s="98">
        <v>104.8</v>
      </c>
      <c r="C22" s="98">
        <v>80.8</v>
      </c>
      <c r="D22" s="98">
        <v>96.7</v>
      </c>
      <c r="E22" s="26"/>
      <c r="F22" s="26"/>
      <c r="G22" s="26"/>
      <c r="H22" s="26"/>
    </row>
    <row r="23" spans="1:8" ht="19.5" customHeight="1">
      <c r="A23" s="29"/>
      <c r="B23" t="s">
        <v>129</v>
      </c>
    </row>
    <row r="24" spans="1:8" ht="19.5" customHeight="1">
      <c r="A24" s="30"/>
      <c r="B24" t="s">
        <v>129</v>
      </c>
      <c r="D24" t="s">
        <v>129</v>
      </c>
    </row>
    <row r="25" spans="1:8">
      <c r="A25" s="29"/>
    </row>
    <row r="26" spans="1:8">
      <c r="A26" s="29"/>
    </row>
    <row r="27" spans="1:8">
      <c r="A27" s="29"/>
    </row>
    <row r="28" spans="1:8">
      <c r="A28" s="29"/>
    </row>
    <row r="29" spans="1:8">
      <c r="A29" s="29"/>
    </row>
  </sheetData>
  <mergeCells count="3">
    <mergeCell ref="A3:A5"/>
    <mergeCell ref="B3:D3"/>
    <mergeCell ref="A1:D1"/>
  </mergeCells>
  <phoneticPr fontId="4" type="noConversion"/>
  <conditionalFormatting sqref="B6:D6">
    <cfRule type="expression" dxfId="7" priority="5" stopIfTrue="1">
      <formula>MOD(ROW(),2)=1</formula>
    </cfRule>
  </conditionalFormatting>
  <conditionalFormatting sqref="B7:D22">
    <cfRule type="expression" dxfId="6" priority="3" stopIfTrue="1">
      <formula>MOD(ROW(),2)=1</formula>
    </cfRule>
    <cfRule type="expression" priority="4" stopIfTrue="1">
      <formula>MOD(ROW(),2)=1</formula>
    </cfRule>
  </conditionalFormatting>
  <conditionalFormatting sqref="A6:A22">
    <cfRule type="expression" dxfId="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Normal="110" workbookViewId="0">
      <selection sqref="A1:D1"/>
    </sheetView>
  </sheetViews>
  <sheetFormatPr baseColWidth="10" defaultColWidth="11.28515625" defaultRowHeight="12.75"/>
  <cols>
    <col min="1" max="1" width="25.7109375" customWidth="1"/>
    <col min="2" max="4" width="20.5703125" customWidth="1"/>
  </cols>
  <sheetData>
    <row r="1" spans="1:5" ht="14.25" customHeight="1">
      <c r="A1" s="176" t="s">
        <v>145</v>
      </c>
      <c r="B1" s="176"/>
      <c r="C1" s="176"/>
      <c r="D1" s="176"/>
      <c r="E1" s="28"/>
    </row>
    <row r="2" spans="1:5" ht="12.75" customHeight="1"/>
    <row r="3" spans="1:5" ht="19.5" customHeight="1">
      <c r="A3" s="192" t="s">
        <v>92</v>
      </c>
      <c r="B3" s="180" t="s">
        <v>66</v>
      </c>
      <c r="C3" s="180" t="s">
        <v>44</v>
      </c>
      <c r="D3" s="200" t="s">
        <v>91</v>
      </c>
    </row>
    <row r="4" spans="1:5" ht="39" customHeight="1">
      <c r="A4" s="193"/>
      <c r="B4" s="199"/>
      <c r="C4" s="199"/>
      <c r="D4" s="201"/>
    </row>
    <row r="5" spans="1:5" ht="19.5" customHeight="1">
      <c r="A5" s="194"/>
      <c r="B5" s="196" t="s">
        <v>3</v>
      </c>
      <c r="C5" s="196"/>
      <c r="D5" s="191"/>
    </row>
    <row r="6" spans="1:5" ht="12.75" customHeight="1">
      <c r="A6" s="94"/>
      <c r="B6" s="93"/>
      <c r="C6" s="93"/>
      <c r="D6" s="93"/>
    </row>
    <row r="7" spans="1:5" ht="19.5" customHeight="1">
      <c r="A7" s="96" t="s">
        <v>51</v>
      </c>
      <c r="B7" s="83" t="s">
        <v>68</v>
      </c>
      <c r="C7" s="83">
        <f>SUM([19]Winterraps!$E$31)</f>
        <v>42.045238105891833</v>
      </c>
      <c r="D7" s="83">
        <f>SUM([19]Silomais!$E$31)</f>
        <v>424.59640278975581</v>
      </c>
    </row>
    <row r="8" spans="1:5" ht="15.6" customHeight="1">
      <c r="A8" s="96" t="s">
        <v>52</v>
      </c>
      <c r="B8" s="83">
        <f>SUM([19]Zuckerrüben!$E$32)</f>
        <v>898.54229480087633</v>
      </c>
      <c r="C8" s="83">
        <f>SUM([19]Winterraps!$E$32)</f>
        <v>40.826121345300521</v>
      </c>
      <c r="D8" s="83">
        <f>SUM([19]Silomais!$E$32)</f>
        <v>435.47505683157215</v>
      </c>
    </row>
    <row r="9" spans="1:5" ht="15.6" customHeight="1">
      <c r="A9" s="96" t="s">
        <v>53</v>
      </c>
      <c r="B9" s="83">
        <f>SUM([19]Zuckerrüben!$E$33)</f>
        <v>873.58508893722728</v>
      </c>
      <c r="C9" s="83">
        <f>SUM([19]Winterraps!$E$33)</f>
        <v>45.420626830377451</v>
      </c>
      <c r="D9" s="83">
        <f>SUM([19]Silomais!$E$33)</f>
        <v>401.90900883181587</v>
      </c>
    </row>
    <row r="10" spans="1:5" ht="15.6" customHeight="1">
      <c r="A10" s="96" t="s">
        <v>54</v>
      </c>
      <c r="B10" s="83">
        <f>SUM([19]Zuckerrüben!$E$34)</f>
        <v>728.84370648774302</v>
      </c>
      <c r="C10" s="83">
        <f>SUM([19]Winterraps!$E$34)</f>
        <v>45.934641968978575</v>
      </c>
      <c r="D10" s="83">
        <f>SUM([19]Silomais!$E$34)</f>
        <v>421.86678506153714</v>
      </c>
    </row>
    <row r="11" spans="1:5" ht="36.950000000000003" customHeight="1">
      <c r="A11" s="96" t="s">
        <v>55</v>
      </c>
      <c r="B11" s="83">
        <f>SUM([19]Zuckerrüben!$E$35)</f>
        <v>876.54335992255994</v>
      </c>
      <c r="C11" s="83">
        <f>SUM([19]Winterraps!$E$35)</f>
        <v>47.050569973198172</v>
      </c>
      <c r="D11" s="83">
        <f>SUM([19]Silomais!$E$35)</f>
        <v>407.84061452027441</v>
      </c>
    </row>
    <row r="12" spans="1:5" ht="15.6" customHeight="1">
      <c r="A12" s="96" t="s">
        <v>56</v>
      </c>
      <c r="B12" s="83">
        <f>SUM([19]Zuckerrüben!$E$36)</f>
        <v>801.89704928779076</v>
      </c>
      <c r="C12" s="83">
        <f>SUM([19]Winterraps!$E$36)</f>
        <v>44.719480128335555</v>
      </c>
      <c r="D12" s="83">
        <f>SUM([19]Silomais!$E$36)</f>
        <v>403.29057582878471</v>
      </c>
    </row>
    <row r="13" spans="1:5" ht="15.6" customHeight="1">
      <c r="A13" s="96" t="s">
        <v>57</v>
      </c>
      <c r="B13" s="83">
        <f>SUM([19]Zuckerrüben!$E$37)</f>
        <v>935.59326230103977</v>
      </c>
      <c r="C13" s="83">
        <f>SUM([19]Winterraps!$E$37)</f>
        <v>47.737037146525807</v>
      </c>
      <c r="D13" s="83">
        <f>SUM([19]Silomais!$E$37)</f>
        <v>410.10711498959824</v>
      </c>
    </row>
    <row r="14" spans="1:5" ht="15.6" customHeight="1">
      <c r="A14" s="96" t="s">
        <v>58</v>
      </c>
      <c r="B14" s="83">
        <f>SUM([19]Zuckerrüben!$E$38)</f>
        <v>894.17134844398083</v>
      </c>
      <c r="C14" s="83">
        <f>SUM([19]Winterraps!$E$38)</f>
        <v>48.246192569250915</v>
      </c>
      <c r="D14" s="83">
        <f>SUM([19]Silomais!$E$38)</f>
        <v>388.77956097499526</v>
      </c>
    </row>
    <row r="15" spans="1:5" ht="28.35" customHeight="1">
      <c r="A15" s="96" t="s">
        <v>59</v>
      </c>
      <c r="B15" s="83" t="s">
        <v>68</v>
      </c>
      <c r="C15" s="83">
        <f>SUM([19]Winterraps!$E$39)</f>
        <v>49.051490229983671</v>
      </c>
      <c r="D15" s="83">
        <f>SUM([19]Silomais!$E$39)</f>
        <v>391.05986447312984</v>
      </c>
    </row>
    <row r="16" spans="1:5" ht="15.6" customHeight="1">
      <c r="A16" s="96" t="s">
        <v>60</v>
      </c>
      <c r="B16" s="83">
        <f>SUM([19]Zuckerrüben!$E$40)</f>
        <v>744.33781710241783</v>
      </c>
      <c r="C16" s="83">
        <f>SUM([19]Winterraps!$E$40)</f>
        <v>45.430708951962671</v>
      </c>
      <c r="D16" s="83">
        <f>SUM([19]Silomais!$E$40)</f>
        <v>407.72865143957807</v>
      </c>
    </row>
    <row r="17" spans="1:4" ht="15.6" customHeight="1">
      <c r="A17" s="96" t="s">
        <v>61</v>
      </c>
      <c r="B17" s="83">
        <f>SUM([19]Zuckerrüben!$E$41)</f>
        <v>855.98433171072918</v>
      </c>
      <c r="C17" s="83">
        <f>SUM([19]Winterraps!$E$41)</f>
        <v>46.823272021342525</v>
      </c>
      <c r="D17" s="83">
        <f>SUM([19]Silomais!$E$41)</f>
        <v>412.04837160986381</v>
      </c>
    </row>
    <row r="18" spans="1:4" ht="15.6" customHeight="1">
      <c r="A18" s="96" t="s">
        <v>62</v>
      </c>
      <c r="B18" s="83">
        <f>SUM([19]Zuckerrüben!$E$42)</f>
        <v>892.70577523385771</v>
      </c>
      <c r="C18" s="83">
        <f>SUM([19]Winterraps!$E$42)</f>
        <v>44.879719095080198</v>
      </c>
      <c r="D18" s="83">
        <f>SUM([19]Silomais!$E$42)</f>
        <v>380.56648574054947</v>
      </c>
    </row>
    <row r="19" spans="1:4" ht="28.35" customHeight="1">
      <c r="A19" s="96" t="s">
        <v>63</v>
      </c>
      <c r="B19" s="83">
        <f>SUM([19]Zuckerrüben!$E$43)</f>
        <v>820.67276843687648</v>
      </c>
      <c r="C19" s="83">
        <f>SUM([19]Winterraps!$E$43)</f>
        <v>45.507575520173475</v>
      </c>
      <c r="D19" s="83">
        <f>SUM([19]Silomais!$E$43)</f>
        <v>409.34482831964493</v>
      </c>
    </row>
    <row r="20" spans="1:4" ht="15.6" customHeight="1">
      <c r="A20" s="96" t="s">
        <v>64</v>
      </c>
      <c r="B20" s="83">
        <f>SUM([19]Zuckerrüben!$E$44)</f>
        <v>764.31492971341527</v>
      </c>
      <c r="C20" s="83">
        <f>SUM([19]Winterraps!$E$44)</f>
        <v>46.57264837306073</v>
      </c>
      <c r="D20" s="83">
        <f>SUM([19]Silomais!$E$44)</f>
        <v>379.36560742186339</v>
      </c>
    </row>
    <row r="21" spans="1:4" ht="15.6" customHeight="1">
      <c r="A21" s="96" t="s">
        <v>65</v>
      </c>
      <c r="B21" s="83">
        <f>SUM([19]Zuckerrüben!$E$45)</f>
        <v>796.21196505679359</v>
      </c>
      <c r="C21" s="83">
        <f>SUM([19]Winterraps!$E$45)</f>
        <v>43.960516255560862</v>
      </c>
      <c r="D21" s="83">
        <f>SUM([19]Silomais!$E$45)</f>
        <v>395.45777327498013</v>
      </c>
    </row>
    <row r="22" spans="1:4" ht="36.950000000000003" customHeight="1">
      <c r="A22" s="97" t="s">
        <v>33</v>
      </c>
      <c r="B22" s="98">
        <v>848.9</v>
      </c>
      <c r="C22" s="98">
        <v>46.2</v>
      </c>
      <c r="D22" s="98">
        <v>439.5</v>
      </c>
    </row>
    <row r="23" spans="1:4" ht="12.75" customHeight="1">
      <c r="A23" s="29"/>
    </row>
    <row r="24" spans="1:4" ht="12.75" customHeight="1">
      <c r="A24" s="197" t="s">
        <v>148</v>
      </c>
      <c r="B24" s="198"/>
      <c r="C24" s="198"/>
      <c r="D24" s="198"/>
    </row>
    <row r="25" spans="1:4">
      <c r="A25" s="29"/>
    </row>
    <row r="26" spans="1:4">
      <c r="A26" s="29"/>
    </row>
    <row r="27" spans="1:4">
      <c r="A27" s="29"/>
    </row>
    <row r="28" spans="1:4">
      <c r="A28" s="29"/>
    </row>
    <row r="29" spans="1:4">
      <c r="A29" s="29"/>
    </row>
  </sheetData>
  <mergeCells count="7">
    <mergeCell ref="A24:D24"/>
    <mergeCell ref="B5:D5"/>
    <mergeCell ref="A1:D1"/>
    <mergeCell ref="A3:A5"/>
    <mergeCell ref="B3:B4"/>
    <mergeCell ref="C3:C4"/>
    <mergeCell ref="D3:D4"/>
  </mergeCells>
  <phoneticPr fontId="4" type="noConversion"/>
  <conditionalFormatting sqref="A6:A22">
    <cfRule type="expression" dxfId="4" priority="7" stopIfTrue="1">
      <formula>MOD(ROW(),2)=1</formula>
    </cfRule>
    <cfRule type="expression" priority="8" stopIfTrue="1">
      <formula>MOD(ROW(),2)=1</formula>
    </cfRule>
  </conditionalFormatting>
  <conditionalFormatting sqref="B6:D6">
    <cfRule type="expression" dxfId="3" priority="11" stopIfTrue="1">
      <formula>MOD(ROW(),2)=1</formula>
    </cfRule>
  </conditionalFormatting>
  <conditionalFormatting sqref="D7:D22">
    <cfRule type="expression" dxfId="2" priority="5" stopIfTrue="1">
      <formula>MOD(ROW(),2)=1</formula>
    </cfRule>
    <cfRule type="expression" priority="6" stopIfTrue="1">
      <formula>MOD(ROW(),2)=1</formula>
    </cfRule>
  </conditionalFormatting>
  <conditionalFormatting sqref="C7:C22">
    <cfRule type="expression" dxfId="1" priority="3" stopIfTrue="1">
      <formula>MOD(ROW(),2)=1</formula>
    </cfRule>
    <cfRule type="expression" priority="4" stopIfTrue="1">
      <formula>MOD(ROW(),2)=1</formula>
    </cfRule>
  </conditionalFormatting>
  <conditionalFormatting sqref="B7:B22">
    <cfRule type="expression" dxfId="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activeCell="A2" sqref="A2"/>
    </sheetView>
  </sheetViews>
  <sheetFormatPr baseColWidth="10" defaultColWidth="11.28515625" defaultRowHeight="12.75"/>
  <cols>
    <col min="1" max="1" width="10.140625" style="6" customWidth="1"/>
    <col min="2" max="6" width="13.140625" style="6" customWidth="1"/>
    <col min="7" max="7" width="16" style="6" customWidth="1"/>
    <col min="8" max="16384" width="11.28515625" style="6"/>
  </cols>
  <sheetData>
    <row r="1" spans="1:7" ht="15.75">
      <c r="A1" s="159" t="s">
        <v>8</v>
      </c>
      <c r="B1" s="159"/>
      <c r="C1" s="159"/>
      <c r="D1" s="159"/>
      <c r="E1" s="159"/>
      <c r="F1" s="159"/>
      <c r="G1" s="159"/>
    </row>
    <row r="2" spans="1:7" ht="15.75">
      <c r="A2" s="120"/>
      <c r="B2" s="120"/>
      <c r="C2" s="120"/>
      <c r="D2" s="120"/>
      <c r="E2" s="120"/>
      <c r="F2" s="120"/>
      <c r="G2" s="120"/>
    </row>
    <row r="4" spans="1:7" ht="15.75">
      <c r="A4" s="160" t="s">
        <v>9</v>
      </c>
      <c r="B4" s="161"/>
      <c r="C4" s="161"/>
      <c r="D4" s="161"/>
      <c r="E4" s="161"/>
      <c r="F4" s="161"/>
      <c r="G4" s="161"/>
    </row>
    <row r="5" spans="1:7">
      <c r="A5" s="162" t="s">
        <v>10</v>
      </c>
      <c r="B5" s="162"/>
      <c r="C5" s="162"/>
      <c r="D5" s="162"/>
      <c r="E5" s="162"/>
      <c r="F5" s="162"/>
      <c r="G5" s="162"/>
    </row>
    <row r="6" spans="1:7">
      <c r="A6" s="7"/>
    </row>
    <row r="7" spans="1:7">
      <c r="A7" s="163" t="s">
        <v>11</v>
      </c>
      <c r="B7" s="164"/>
      <c r="C7" s="164"/>
      <c r="D7" s="164"/>
      <c r="E7" s="164"/>
      <c r="F7" s="164"/>
      <c r="G7" s="164"/>
    </row>
    <row r="8" spans="1:7">
      <c r="A8" s="158" t="s">
        <v>12</v>
      </c>
      <c r="B8" s="165"/>
      <c r="C8" s="165"/>
      <c r="D8" s="165"/>
      <c r="E8" s="165"/>
      <c r="F8" s="165"/>
      <c r="G8" s="165"/>
    </row>
    <row r="10" spans="1:7" ht="12.75" customHeight="1">
      <c r="A10" s="166" t="s">
        <v>13</v>
      </c>
      <c r="B10" s="166"/>
      <c r="C10" s="166"/>
      <c r="D10" s="166"/>
      <c r="E10" s="166"/>
      <c r="F10" s="166"/>
      <c r="G10" s="166"/>
    </row>
    <row r="11" spans="1:7">
      <c r="A11" s="8" t="s">
        <v>14</v>
      </c>
      <c r="B11" s="31"/>
      <c r="C11" s="31"/>
      <c r="D11" s="31"/>
      <c r="E11" s="31"/>
      <c r="F11" s="31"/>
      <c r="G11" s="31"/>
    </row>
    <row r="12" spans="1:7" ht="8.4499999999999993" customHeight="1">
      <c r="A12" s="163"/>
      <c r="B12" s="163"/>
      <c r="C12" s="163"/>
      <c r="D12" s="163"/>
      <c r="E12" s="163"/>
      <c r="F12" s="163"/>
      <c r="G12" s="163"/>
    </row>
    <row r="13" spans="1:7">
      <c r="A13" s="34"/>
    </row>
    <row r="14" spans="1:7">
      <c r="A14" s="167" t="s">
        <v>15</v>
      </c>
      <c r="B14" s="167"/>
      <c r="C14" s="167"/>
      <c r="D14" s="167"/>
      <c r="E14" s="167"/>
      <c r="F14" s="167"/>
      <c r="G14" s="167"/>
    </row>
    <row r="15" spans="1:7" ht="16.5" customHeight="1">
      <c r="A15" s="158" t="s">
        <v>16</v>
      </c>
      <c r="B15" s="158"/>
      <c r="C15" s="158"/>
      <c r="D15" s="158"/>
      <c r="E15" s="158"/>
      <c r="F15" s="158"/>
      <c r="G15" s="158"/>
    </row>
    <row r="16" spans="1:7" ht="14.25" customHeight="1">
      <c r="A16" s="9" t="s">
        <v>69</v>
      </c>
      <c r="B16" s="9" t="s">
        <v>17</v>
      </c>
      <c r="C16" s="32"/>
      <c r="D16" s="32"/>
      <c r="E16" s="32"/>
      <c r="F16" s="32"/>
      <c r="G16" s="32"/>
    </row>
    <row r="17" spans="1:7" ht="14.25" customHeight="1">
      <c r="A17" s="9" t="s">
        <v>18</v>
      </c>
      <c r="B17" s="10" t="s">
        <v>70</v>
      </c>
      <c r="C17" s="32"/>
      <c r="D17" s="32"/>
      <c r="E17" s="32"/>
      <c r="F17" s="32"/>
      <c r="G17" s="32"/>
    </row>
    <row r="18" spans="1:7">
      <c r="A18" s="32"/>
      <c r="B18" s="33"/>
      <c r="C18" s="33"/>
      <c r="D18" s="33"/>
      <c r="E18" s="33"/>
      <c r="F18" s="33"/>
      <c r="G18" s="33"/>
    </row>
    <row r="19" spans="1:7">
      <c r="A19" s="167" t="s">
        <v>93</v>
      </c>
      <c r="B19" s="167"/>
      <c r="C19" s="167"/>
      <c r="D19" s="167"/>
      <c r="E19" s="167"/>
      <c r="F19" s="167"/>
      <c r="G19" s="167"/>
    </row>
    <row r="20" spans="1:7" ht="18" customHeight="1">
      <c r="A20" s="32" t="s">
        <v>19</v>
      </c>
      <c r="B20" s="158" t="s">
        <v>20</v>
      </c>
      <c r="C20" s="158"/>
      <c r="D20" s="32"/>
      <c r="E20" s="32"/>
      <c r="F20" s="32"/>
      <c r="G20" s="32"/>
    </row>
    <row r="21" spans="1:7" ht="14.25" customHeight="1">
      <c r="A21" s="32" t="s">
        <v>21</v>
      </c>
      <c r="B21" s="158" t="s">
        <v>22</v>
      </c>
      <c r="C21" s="158"/>
      <c r="D21" s="32"/>
      <c r="E21" s="32"/>
      <c r="F21" s="32"/>
      <c r="G21" s="32"/>
    </row>
    <row r="22" spans="1:7" ht="12.75" customHeight="1">
      <c r="A22" s="32"/>
      <c r="B22" s="158" t="s">
        <v>23</v>
      </c>
      <c r="C22" s="158"/>
      <c r="D22" s="33"/>
      <c r="E22" s="33"/>
      <c r="F22" s="33"/>
      <c r="G22" s="33"/>
    </row>
    <row r="23" spans="1:7">
      <c r="A23" s="7"/>
    </row>
    <row r="24" spans="1:7">
      <c r="A24" s="32" t="s">
        <v>71</v>
      </c>
      <c r="B24" s="169" t="s">
        <v>24</v>
      </c>
      <c r="C24" s="170"/>
      <c r="D24" s="170"/>
      <c r="E24" s="170"/>
      <c r="F24" s="170"/>
      <c r="G24" s="170"/>
    </row>
    <row r="25" spans="1:7">
      <c r="A25" s="32"/>
      <c r="B25" s="33"/>
      <c r="C25" s="33"/>
      <c r="D25" s="33"/>
      <c r="E25" s="33"/>
      <c r="F25" s="33"/>
      <c r="G25" s="33"/>
    </row>
    <row r="26" spans="1:7" ht="12.75" customHeight="1">
      <c r="A26" s="158" t="s">
        <v>146</v>
      </c>
      <c r="B26" s="165"/>
      <c r="C26" s="165"/>
      <c r="D26" s="165"/>
      <c r="E26" s="165"/>
      <c r="F26" s="165"/>
      <c r="G26" s="165"/>
    </row>
    <row r="27" spans="1:7" ht="12.75" customHeight="1">
      <c r="A27" s="7" t="s">
        <v>25</v>
      </c>
      <c r="B27" s="33"/>
      <c r="C27" s="33"/>
      <c r="D27" s="33"/>
      <c r="E27" s="33"/>
      <c r="F27" s="33"/>
      <c r="G27" s="33"/>
    </row>
    <row r="28" spans="1:7" ht="45.4" customHeight="1">
      <c r="A28" s="158" t="s">
        <v>94</v>
      </c>
      <c r="B28" s="165"/>
      <c r="C28" s="165"/>
      <c r="D28" s="165"/>
      <c r="E28" s="165"/>
      <c r="F28" s="165"/>
      <c r="G28" s="165"/>
    </row>
    <row r="29" spans="1:7">
      <c r="A29" s="118"/>
      <c r="B29" s="119"/>
      <c r="C29" s="119"/>
      <c r="D29" s="119"/>
      <c r="E29" s="119"/>
      <c r="F29" s="119"/>
      <c r="G29" s="119"/>
    </row>
    <row r="30" spans="1:7">
      <c r="A30" s="118"/>
      <c r="B30" s="119"/>
      <c r="C30" s="119"/>
      <c r="D30" s="119"/>
      <c r="E30" s="119"/>
      <c r="F30" s="119"/>
      <c r="G30" s="119"/>
    </row>
    <row r="31" spans="1:7" ht="11.25" customHeight="1">
      <c r="A31" s="32"/>
      <c r="B31" s="33"/>
      <c r="C31" s="33"/>
      <c r="D31" s="33"/>
      <c r="E31" s="33"/>
      <c r="F31" s="33"/>
      <c r="G31" s="33"/>
    </row>
    <row r="32" spans="1:7" ht="11.25" customHeight="1">
      <c r="A32" s="99" t="s">
        <v>95</v>
      </c>
      <c r="B32" s="99"/>
    </row>
    <row r="33" spans="1:7" ht="9.75" customHeight="1"/>
    <row r="34" spans="1:7">
      <c r="A34" s="11">
        <v>0</v>
      </c>
      <c r="B34" s="12" t="s">
        <v>26</v>
      </c>
    </row>
    <row r="35" spans="1:7">
      <c r="A35" s="13" t="s">
        <v>27</v>
      </c>
      <c r="B35" s="12" t="s">
        <v>28</v>
      </c>
    </row>
    <row r="36" spans="1:7">
      <c r="A36" s="35" t="s">
        <v>29</v>
      </c>
      <c r="B36" s="12" t="s">
        <v>30</v>
      </c>
    </row>
    <row r="37" spans="1:7">
      <c r="A37" s="35" t="s">
        <v>31</v>
      </c>
      <c r="B37" s="12" t="s">
        <v>32</v>
      </c>
    </row>
    <row r="38" spans="1:7">
      <c r="A38" s="35"/>
      <c r="B38" s="12"/>
    </row>
    <row r="40" spans="1:7">
      <c r="A40" s="111" t="s">
        <v>131</v>
      </c>
      <c r="B40" s="112"/>
      <c r="C40" s="112"/>
      <c r="D40" s="112"/>
      <c r="E40" s="112"/>
      <c r="F40" s="112"/>
      <c r="G40" s="112"/>
    </row>
    <row r="41" spans="1:7" ht="12.75" customHeight="1">
      <c r="A41" s="168" t="s">
        <v>147</v>
      </c>
      <c r="B41" s="168"/>
      <c r="C41" s="168"/>
      <c r="D41" s="168"/>
      <c r="E41" s="168"/>
      <c r="F41" s="168"/>
      <c r="G41" s="168"/>
    </row>
    <row r="42" spans="1:7">
      <c r="A42" s="168"/>
      <c r="B42" s="168"/>
      <c r="C42" s="168"/>
      <c r="D42" s="168"/>
      <c r="E42" s="168"/>
      <c r="F42" s="168"/>
      <c r="G42" s="168"/>
    </row>
    <row r="43" spans="1:7">
      <c r="A43" s="168"/>
      <c r="B43" s="168"/>
      <c r="C43" s="168"/>
      <c r="D43" s="168"/>
      <c r="E43" s="168"/>
      <c r="F43" s="168"/>
      <c r="G43" s="168"/>
    </row>
    <row r="44" spans="1:7">
      <c r="A44" s="168"/>
      <c r="B44" s="168"/>
      <c r="C44" s="168"/>
      <c r="D44" s="168"/>
      <c r="E44" s="168"/>
      <c r="F44" s="168"/>
      <c r="G44" s="168"/>
    </row>
    <row r="45" spans="1:7">
      <c r="A45" s="168"/>
      <c r="B45" s="168"/>
      <c r="C45" s="168"/>
      <c r="D45" s="168"/>
      <c r="E45" s="168"/>
      <c r="F45" s="168"/>
      <c r="G45" s="168"/>
    </row>
    <row r="46" spans="1:7">
      <c r="A46" s="168"/>
      <c r="B46" s="168"/>
      <c r="C46" s="168"/>
      <c r="D46" s="168"/>
      <c r="E46" s="168"/>
      <c r="F46" s="168"/>
      <c r="G46" s="168"/>
    </row>
    <row r="49" spans="1:7" customFormat="1" ht="12.75" customHeight="1">
      <c r="A49" s="14" t="s">
        <v>72</v>
      </c>
      <c r="B49" s="6"/>
      <c r="C49" s="6"/>
      <c r="D49" s="6"/>
      <c r="E49" s="6"/>
      <c r="F49" s="6"/>
      <c r="G49" s="6"/>
    </row>
    <row r="50" spans="1:7" customFormat="1">
      <c r="A50" s="14" t="s">
        <v>73</v>
      </c>
      <c r="B50" s="6"/>
      <c r="C50" s="6"/>
      <c r="D50" s="6"/>
      <c r="E50" s="6"/>
      <c r="F50" s="6"/>
      <c r="G50" s="6"/>
    </row>
  </sheetData>
  <mergeCells count="17">
    <mergeCell ref="A41:G46"/>
    <mergeCell ref="B21:C21"/>
    <mergeCell ref="B22:C22"/>
    <mergeCell ref="B24:G24"/>
    <mergeCell ref="A26:G26"/>
    <mergeCell ref="A28:G28"/>
    <mergeCell ref="B20:C20"/>
    <mergeCell ref="A1:G1"/>
    <mergeCell ref="A4:G4"/>
    <mergeCell ref="A5:G5"/>
    <mergeCell ref="A7:G7"/>
    <mergeCell ref="A8:G8"/>
    <mergeCell ref="A10:G10"/>
    <mergeCell ref="A12:G12"/>
    <mergeCell ref="A14:G14"/>
    <mergeCell ref="A15:G15"/>
    <mergeCell ref="A19:G19"/>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C I/C II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Layout" zoomScaleNormal="100" workbookViewId="0">
      <selection activeCell="A2" sqref="A2"/>
    </sheetView>
  </sheetViews>
  <sheetFormatPr baseColWidth="10" defaultColWidth="11.28515625" defaultRowHeight="11.25"/>
  <cols>
    <col min="1" max="1" width="5.140625" style="56" customWidth="1"/>
    <col min="2" max="2" width="80.140625" style="42" customWidth="1"/>
    <col min="3" max="3" width="6.140625" style="42" customWidth="1"/>
    <col min="4" max="7" width="10.140625" style="42" customWidth="1"/>
    <col min="8" max="8" width="0.28515625" style="42" customWidth="1"/>
    <col min="9" max="9" width="0.28515625" style="57" customWidth="1"/>
    <col min="10" max="10" width="0.28515625" style="58" customWidth="1"/>
    <col min="11" max="11" width="0.28515625" style="57" customWidth="1"/>
    <col min="12" max="12" width="0.28515625" style="59" customWidth="1"/>
    <col min="13" max="14" width="0.28515625" style="57" customWidth="1"/>
    <col min="15" max="16" width="0.28515625" style="42" customWidth="1"/>
    <col min="17" max="18" width="0.28515625" style="57" customWidth="1"/>
    <col min="19" max="20" width="0.28515625" style="42" customWidth="1"/>
    <col min="21" max="16384" width="11.28515625" style="42"/>
  </cols>
  <sheetData>
    <row r="1" spans="1:3" ht="12.75" customHeight="1">
      <c r="A1" s="171" t="s">
        <v>34</v>
      </c>
      <c r="B1" s="171"/>
      <c r="C1" s="60"/>
    </row>
    <row r="2" spans="1:3" ht="12.75" customHeight="1">
      <c r="A2" s="43"/>
      <c r="B2" s="43"/>
      <c r="C2" s="60" t="s">
        <v>35</v>
      </c>
    </row>
    <row r="3" spans="1:3" ht="12.75" customHeight="1">
      <c r="A3" s="46"/>
      <c r="B3" s="46"/>
      <c r="C3" s="45"/>
    </row>
    <row r="4" spans="1:3" ht="17.100000000000001" customHeight="1">
      <c r="A4" s="145" t="s">
        <v>96</v>
      </c>
      <c r="B4" s="146" t="s">
        <v>143</v>
      </c>
      <c r="C4" s="147"/>
    </row>
    <row r="5" spans="1:3" ht="17.100000000000001" customHeight="1">
      <c r="A5" s="148" t="s">
        <v>76</v>
      </c>
      <c r="B5" s="146" t="s">
        <v>132</v>
      </c>
      <c r="C5" s="147">
        <v>4</v>
      </c>
    </row>
    <row r="6" spans="1:3" ht="17.100000000000001" customHeight="1">
      <c r="A6" s="148" t="s">
        <v>97</v>
      </c>
      <c r="B6" s="146" t="s">
        <v>119</v>
      </c>
      <c r="C6" s="147">
        <v>5</v>
      </c>
    </row>
    <row r="7" spans="1:3" ht="17.100000000000001" customHeight="1">
      <c r="A7" s="148" t="s">
        <v>98</v>
      </c>
      <c r="B7" s="146" t="s">
        <v>133</v>
      </c>
      <c r="C7" s="147">
        <v>6</v>
      </c>
    </row>
    <row r="8" spans="1:3" ht="17.100000000000001" customHeight="1">
      <c r="A8" s="148" t="s">
        <v>99</v>
      </c>
      <c r="B8" s="146" t="s">
        <v>103</v>
      </c>
      <c r="C8" s="147">
        <v>7</v>
      </c>
    </row>
    <row r="9" spans="1:3" ht="17.100000000000001" customHeight="1">
      <c r="A9" s="148" t="s">
        <v>100</v>
      </c>
      <c r="B9" s="146" t="s">
        <v>104</v>
      </c>
      <c r="C9" s="147">
        <v>9</v>
      </c>
    </row>
    <row r="10" spans="1:3" ht="17.100000000000001" customHeight="1">
      <c r="A10" s="148" t="s">
        <v>101</v>
      </c>
      <c r="B10" s="146" t="s">
        <v>105</v>
      </c>
      <c r="C10" s="147">
        <v>11</v>
      </c>
    </row>
    <row r="11" spans="1:3" ht="17.100000000000001" customHeight="1">
      <c r="A11" s="148" t="s">
        <v>102</v>
      </c>
      <c r="B11" s="146" t="s">
        <v>106</v>
      </c>
      <c r="C11" s="147">
        <v>13</v>
      </c>
    </row>
    <row r="12" spans="1:3" ht="17.100000000000001" customHeight="1">
      <c r="A12" s="148"/>
      <c r="B12" s="146"/>
      <c r="C12" s="147"/>
    </row>
    <row r="13" spans="1:3" ht="17.100000000000001" customHeight="1">
      <c r="A13" s="145" t="s">
        <v>36</v>
      </c>
      <c r="B13" s="146" t="s">
        <v>134</v>
      </c>
      <c r="C13" s="147">
        <v>15</v>
      </c>
    </row>
    <row r="14" spans="1:3" ht="12">
      <c r="A14" s="47"/>
      <c r="B14" s="47"/>
      <c r="C14" s="44"/>
    </row>
    <row r="15" spans="1:3" ht="12">
      <c r="A15" s="47"/>
      <c r="B15" s="47"/>
      <c r="C15" s="44"/>
    </row>
    <row r="16" spans="1:3" ht="12">
      <c r="A16" s="48"/>
      <c r="B16" s="47"/>
      <c r="C16" s="44"/>
    </row>
    <row r="17" spans="1:3" ht="12">
      <c r="A17" s="47"/>
      <c r="B17" s="47"/>
      <c r="C17" s="44"/>
    </row>
    <row r="18" spans="1:3" ht="12">
      <c r="A18" s="48"/>
      <c r="B18" s="47"/>
      <c r="C18" s="44"/>
    </row>
    <row r="19" spans="1:3" ht="12">
      <c r="A19" s="48"/>
      <c r="B19" s="47"/>
      <c r="C19" s="44"/>
    </row>
    <row r="20" spans="1:3" ht="12">
      <c r="A20" s="49"/>
      <c r="B20" s="47"/>
      <c r="C20" s="44"/>
    </row>
    <row r="21" spans="1:3" ht="12">
      <c r="A21" s="49"/>
      <c r="B21" s="47"/>
      <c r="C21" s="44"/>
    </row>
    <row r="22" spans="1:3" ht="12">
      <c r="A22" s="50"/>
      <c r="B22" s="47"/>
      <c r="C22" s="44"/>
    </row>
    <row r="23" spans="1:3" ht="12">
      <c r="A23" s="50"/>
      <c r="B23" s="47"/>
      <c r="C23" s="44"/>
    </row>
    <row r="24" spans="1:3" ht="12">
      <c r="A24" s="48"/>
      <c r="B24" s="47"/>
      <c r="C24" s="51"/>
    </row>
    <row r="25" spans="1:3" ht="12">
      <c r="A25" s="47"/>
      <c r="B25" s="47"/>
      <c r="C25" s="51"/>
    </row>
    <row r="26" spans="1:3" ht="12">
      <c r="A26" s="48"/>
      <c r="B26" s="47"/>
      <c r="C26" s="44"/>
    </row>
    <row r="27" spans="1:3" ht="12">
      <c r="A27" s="47"/>
      <c r="B27" s="47"/>
      <c r="C27" s="44"/>
    </row>
    <row r="28" spans="1:3" ht="12">
      <c r="A28" s="48"/>
      <c r="B28" s="47"/>
      <c r="C28" s="44"/>
    </row>
    <row r="29" spans="1:3" ht="12">
      <c r="A29" s="47"/>
      <c r="B29" s="47"/>
      <c r="C29" s="44"/>
    </row>
    <row r="30" spans="1:3" ht="12">
      <c r="A30" s="48"/>
      <c r="B30" s="47"/>
      <c r="C30" s="44"/>
    </row>
    <row r="31" spans="1:3" ht="12">
      <c r="A31" s="47"/>
      <c r="B31" s="47"/>
      <c r="C31" s="44"/>
    </row>
    <row r="32" spans="1:3" ht="12">
      <c r="A32" s="48"/>
      <c r="B32" s="47"/>
      <c r="C32" s="52"/>
    </row>
    <row r="33" spans="1:3" ht="12">
      <c r="A33" s="48"/>
      <c r="B33" s="47"/>
      <c r="C33" s="52"/>
    </row>
    <row r="34" spans="1:3" ht="12">
      <c r="A34" s="53"/>
      <c r="B34" s="47"/>
      <c r="C34" s="52"/>
    </row>
    <row r="35" spans="1:3" ht="12">
      <c r="A35" s="53"/>
      <c r="B35" s="47"/>
      <c r="C35" s="52"/>
    </row>
    <row r="36" spans="1:3" ht="12">
      <c r="A36" s="54"/>
      <c r="B36" s="52"/>
      <c r="C36" s="52"/>
    </row>
    <row r="37" spans="1:3" ht="12">
      <c r="A37" s="52"/>
      <c r="B37" s="55"/>
      <c r="C37" s="55"/>
    </row>
    <row r="38" spans="1:3" ht="12">
      <c r="A38" s="52"/>
      <c r="B38" s="55"/>
      <c r="C38" s="55"/>
    </row>
    <row r="39" spans="1:3" ht="19.7" customHeight="1">
      <c r="A39" s="52"/>
      <c r="B39" s="55"/>
      <c r="C39" s="55"/>
    </row>
    <row r="40" spans="1:3" ht="12.75">
      <c r="A40" s="174"/>
      <c r="B40" s="175"/>
      <c r="C40" s="55"/>
    </row>
    <row r="41" spans="1:3" ht="12">
      <c r="A41" s="52"/>
      <c r="B41" s="55"/>
      <c r="C41" s="55"/>
    </row>
    <row r="42" spans="1:3" ht="12.75">
      <c r="A42" s="172"/>
      <c r="B42" s="175"/>
      <c r="C42" s="55"/>
    </row>
    <row r="43" spans="1:3" ht="19.7" customHeight="1">
      <c r="A43" s="172"/>
      <c r="B43" s="175"/>
      <c r="C43" s="55"/>
    </row>
    <row r="44" spans="1:3" ht="12.75">
      <c r="A44" s="172"/>
      <c r="B44" s="173"/>
      <c r="C44" s="55"/>
    </row>
    <row r="45" spans="1:3" ht="12.75">
      <c r="A45" s="172"/>
      <c r="B45" s="173"/>
      <c r="C45" s="55"/>
    </row>
    <row r="46" spans="1:3" ht="12">
      <c r="A46" s="52"/>
      <c r="B46" s="55"/>
      <c r="C46" s="55"/>
    </row>
    <row r="47" spans="1:3" ht="12">
      <c r="A47" s="52"/>
      <c r="B47" s="55"/>
      <c r="C47" s="55"/>
    </row>
    <row r="48" spans="1:3" ht="12">
      <c r="A48" s="52"/>
      <c r="B48" s="55"/>
      <c r="C48" s="55"/>
    </row>
    <row r="49" spans="1:3" ht="12">
      <c r="A49" s="52"/>
      <c r="B49" s="55"/>
      <c r="C49" s="55"/>
    </row>
    <row r="50" spans="1:3" ht="12">
      <c r="A50" s="52"/>
      <c r="B50" s="55"/>
      <c r="C50" s="55"/>
    </row>
    <row r="51" spans="1:3" ht="12">
      <c r="A51" s="52"/>
      <c r="B51" s="55"/>
      <c r="C51" s="55"/>
    </row>
  </sheetData>
  <mergeCells count="6">
    <mergeCell ref="A1:B1"/>
    <mergeCell ref="A45:B45"/>
    <mergeCell ref="A40:B40"/>
    <mergeCell ref="A42:B42"/>
    <mergeCell ref="A43:B43"/>
    <mergeCell ref="A44:B44"/>
  </mergeCells>
  <conditionalFormatting sqref="A3:C13">
    <cfRule type="expression" dxfId="7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Layout" zoomScaleNormal="120" zoomScaleSheetLayoutView="90" workbookViewId="0">
      <selection sqref="A1:D1"/>
    </sheetView>
  </sheetViews>
  <sheetFormatPr baseColWidth="10" defaultColWidth="11.28515625" defaultRowHeight="18" customHeight="1"/>
  <cols>
    <col min="1" max="1" width="50.7109375" style="1" customWidth="1"/>
    <col min="2" max="4" width="13.7109375" style="1" customWidth="1"/>
    <col min="5" max="16384" width="11.28515625" style="1"/>
  </cols>
  <sheetData>
    <row r="1" spans="1:4" ht="14.25" customHeight="1">
      <c r="A1" s="176" t="s">
        <v>107</v>
      </c>
      <c r="B1" s="176"/>
      <c r="C1" s="176"/>
      <c r="D1" s="176"/>
    </row>
    <row r="2" spans="1:4" ht="19.899999999999999" customHeight="1">
      <c r="A2" s="176" t="s">
        <v>144</v>
      </c>
      <c r="B2" s="176"/>
      <c r="C2" s="176"/>
      <c r="D2" s="176"/>
    </row>
    <row r="3" spans="1:4" ht="12.75" customHeight="1"/>
    <row r="4" spans="1:4" ht="12.75" customHeight="1">
      <c r="A4" s="177" t="s">
        <v>0</v>
      </c>
      <c r="B4" s="182" t="s">
        <v>135</v>
      </c>
      <c r="C4" s="183"/>
      <c r="D4" s="183"/>
    </row>
    <row r="5" spans="1:4" ht="12.75" customHeight="1">
      <c r="A5" s="178"/>
      <c r="B5" s="184"/>
      <c r="C5" s="185"/>
      <c r="D5" s="185"/>
    </row>
    <row r="6" spans="1:4" ht="25.5" customHeight="1">
      <c r="A6" s="178"/>
      <c r="B6" s="180" t="s">
        <v>141</v>
      </c>
      <c r="C6" s="61" t="s">
        <v>1</v>
      </c>
      <c r="D6" s="62" t="s">
        <v>2</v>
      </c>
    </row>
    <row r="7" spans="1:4" ht="25.5" customHeight="1">
      <c r="A7" s="179"/>
      <c r="B7" s="181"/>
      <c r="C7" s="61" t="s">
        <v>3</v>
      </c>
      <c r="D7" s="62" t="s">
        <v>4</v>
      </c>
    </row>
    <row r="8" spans="1:4" ht="12.75" customHeight="1">
      <c r="A8" s="86"/>
      <c r="B8" s="100"/>
      <c r="C8" s="81"/>
      <c r="D8" s="82"/>
    </row>
    <row r="9" spans="1:4" ht="18.95" customHeight="1">
      <c r="A9" s="96" t="s">
        <v>37</v>
      </c>
      <c r="B9" s="69">
        <f>SUM('[2]Getreide insges. (o.Körnermais)'!D67)</f>
        <v>308.17825000000005</v>
      </c>
      <c r="C9" s="69">
        <f>SUM('[2]Getreide insges. (o.Körnermais)'!$K$67)</f>
        <v>83.957044340410135</v>
      </c>
      <c r="D9" s="70">
        <f>SUM('[2]Getreide insges. (o.Körnermais)'!$G$67)</f>
        <v>2587373.5</v>
      </c>
    </row>
    <row r="10" spans="1:4" ht="25.5" customHeight="1">
      <c r="A10" s="96" t="s">
        <v>77</v>
      </c>
      <c r="B10" s="69">
        <f>SUM([2]Brotgetreide!D67)</f>
        <v>230.39232833333338</v>
      </c>
      <c r="C10" s="69">
        <f>SUM([2]Brotgetreide!$K$67)</f>
        <v>87.088909651700845</v>
      </c>
      <c r="D10" s="70">
        <f>SUM([2]Brotgetreide!$G$67)</f>
        <v>2006461.6666666667</v>
      </c>
    </row>
    <row r="11" spans="1:4" ht="18.95" customHeight="1">
      <c r="A11" s="96" t="s">
        <v>78</v>
      </c>
      <c r="B11" s="69">
        <f>SUM('[2]Weizen zus.'!D67)</f>
        <v>205.33450166666668</v>
      </c>
      <c r="C11" s="69">
        <f>SUM('[2]Weizen zus.'!$K$67)</f>
        <v>89.557225814810906</v>
      </c>
      <c r="D11" s="70">
        <f>SUM('[2]Weizen zus.'!$G$67)</f>
        <v>1838918.8333333333</v>
      </c>
    </row>
    <row r="12" spans="1:4" ht="14.25" customHeight="1">
      <c r="A12" s="96" t="s">
        <v>79</v>
      </c>
      <c r="B12" s="69">
        <f>SUM([2]Winterweizen!D67)</f>
        <v>199.09079666666665</v>
      </c>
      <c r="C12" s="69">
        <f>SUM([2]Winterweizen!$K$67)</f>
        <v>90.220108784871172</v>
      </c>
      <c r="D12" s="70">
        <f>SUM([2]Winterweizen!$G$67)</f>
        <v>1796199.3333333333</v>
      </c>
    </row>
    <row r="13" spans="1:4" ht="14.25" customHeight="1">
      <c r="A13" s="96" t="s">
        <v>80</v>
      </c>
      <c r="B13" s="103">
        <f>SUM('[2]Sommer- u. Hartweizen'!$D$67)</f>
        <v>6.2437049999999994</v>
      </c>
      <c r="C13" s="103">
        <f>SUM('[2]Sommer- u. Hartweizen'!$K$67)</f>
        <v>68.42011273754926</v>
      </c>
      <c r="D13" s="104">
        <f>SUM('[2]Sommer- u. Hartweizen'!$G$67)</f>
        <v>42719.5</v>
      </c>
    </row>
    <row r="14" spans="1:4" ht="19.899999999999999" customHeight="1">
      <c r="A14" s="96" t="s">
        <v>81</v>
      </c>
      <c r="B14" s="69">
        <f>SUM([2]Roggen!D67)</f>
        <v>25.057826666666671</v>
      </c>
      <c r="C14" s="69">
        <f>SUM([2]Roggen!$K$67)</f>
        <v>66.862475968918815</v>
      </c>
      <c r="D14" s="70">
        <f>SUM([2]Roggen!$G$67)</f>
        <v>167542.83333333334</v>
      </c>
    </row>
    <row r="15" spans="1:4" ht="25.5" customHeight="1">
      <c r="A15" s="96" t="s">
        <v>82</v>
      </c>
      <c r="B15" s="69">
        <f>SUM('[2]Futtergetreide (ohne Körnerm)'!D67)</f>
        <v>77.785921666666681</v>
      </c>
      <c r="C15" s="69">
        <f>SUM('[2]Futtergetreide (ohne Körnerm)'!$K$67)</f>
        <v>74.680844667842948</v>
      </c>
      <c r="D15" s="70">
        <f>SUM('[2]Futtergetreide (ohne Körnerm)'!$G$67)</f>
        <v>580911.83333333337</v>
      </c>
    </row>
    <row r="16" spans="1:4" ht="18.95" customHeight="1">
      <c r="A16" s="96" t="s">
        <v>83</v>
      </c>
      <c r="B16" s="69">
        <f>SUM('[2]Gerste zus.'!D67)</f>
        <v>63.371881666666674</v>
      </c>
      <c r="C16" s="69">
        <f>SUM('[2]Gerste zus.'!$K$67)</f>
        <v>77.858479242989176</v>
      </c>
      <c r="D16" s="70">
        <f>SUM('[2]Gerste zus.'!$G$67)</f>
        <v>493403.83333333331</v>
      </c>
    </row>
    <row r="17" spans="1:5" ht="14.25" customHeight="1">
      <c r="A17" s="96" t="s">
        <v>84</v>
      </c>
      <c r="B17" s="69">
        <f>SUM([2]Wintergerste!D67)</f>
        <v>54.687193333333326</v>
      </c>
      <c r="C17" s="69">
        <f>SUM([2]Wintergerste!$K$67)</f>
        <v>82.73829253625378</v>
      </c>
      <c r="D17" s="70">
        <f>SUM([2]Wintergerste!$G$67)</f>
        <v>452472.5</v>
      </c>
    </row>
    <row r="18" spans="1:5" ht="14.25" customHeight="1">
      <c r="A18" s="96" t="s">
        <v>85</v>
      </c>
      <c r="B18" s="69">
        <f>SUM([2]Sommergerste!D67)</f>
        <v>8.6846883333333338</v>
      </c>
      <c r="C18" s="69">
        <f>SUM([2]Sommergerste!$K$67)</f>
        <v>47.130457377764273</v>
      </c>
      <c r="D18" s="70">
        <f>SUM([2]Sommergerste!$G$67)</f>
        <v>40931.333333333336</v>
      </c>
    </row>
    <row r="19" spans="1:5" ht="21.2" customHeight="1">
      <c r="A19" s="96" t="s">
        <v>87</v>
      </c>
      <c r="B19" s="69">
        <f>SUM('[2]Hafer u. Sommermenggetreide'!D67)</f>
        <v>7.9825433333333322</v>
      </c>
      <c r="C19" s="69">
        <f>SUM('[2]Hafer u. Sommermenggetreide'!$K$67)</f>
        <v>53.3915047125749</v>
      </c>
      <c r="D19" s="70">
        <f>SUM('[2]Hafer u. Sommermenggetreide'!$G$67)</f>
        <v>42620</v>
      </c>
    </row>
    <row r="20" spans="1:5" ht="19.899999999999999" customHeight="1">
      <c r="A20" s="96" t="s">
        <v>86</v>
      </c>
      <c r="B20" s="69">
        <f>SUM([2]Triticale!D67)</f>
        <v>6.4314966666666669</v>
      </c>
      <c r="C20" s="69">
        <f>SUM([2]Triticale!$K$67)</f>
        <v>69.794018914208152</v>
      </c>
      <c r="D20" s="70">
        <f>SUM([2]Triticale!$G$67)</f>
        <v>44888</v>
      </c>
    </row>
    <row r="21" spans="1:5" ht="25.5" customHeight="1">
      <c r="A21" s="96" t="s">
        <v>40</v>
      </c>
      <c r="B21" s="69">
        <f>SUM([2]Futtererbsen!D67)</f>
        <v>0.43195000000000006</v>
      </c>
      <c r="C21" s="121" t="s">
        <v>5</v>
      </c>
      <c r="D21" s="121" t="s">
        <v>5</v>
      </c>
    </row>
    <row r="22" spans="1:5" ht="18.95" customHeight="1">
      <c r="A22" s="96" t="s">
        <v>41</v>
      </c>
      <c r="B22" s="69">
        <f>SUM([2]Ackerbohnen!D67)</f>
        <v>0.95952833333333332</v>
      </c>
      <c r="C22" s="121" t="s">
        <v>5</v>
      </c>
      <c r="D22" s="121" t="s">
        <v>5</v>
      </c>
    </row>
    <row r="23" spans="1:5" ht="18.95" customHeight="1">
      <c r="A23" s="96" t="s">
        <v>42</v>
      </c>
      <c r="B23" s="69">
        <f>SUM('[2]Kartoffeln zus.'!D67)</f>
        <v>5.4225583333333338</v>
      </c>
      <c r="C23" s="69">
        <f>SUM('[2]Kartoffeln zus.'!$K$67)</f>
        <v>361.54428951893863</v>
      </c>
      <c r="D23" s="70">
        <f>SUM('[2]Kartoffeln zus.'!$G$67)</f>
        <v>196049.5</v>
      </c>
    </row>
    <row r="24" spans="1:5" ht="18.95" customHeight="1">
      <c r="A24" s="96" t="s">
        <v>43</v>
      </c>
      <c r="B24" s="69">
        <f>SUM([2]Zuckerrüben!D67)</f>
        <v>7.9709933333333343</v>
      </c>
      <c r="C24" s="69">
        <f>SUM([2]Zuckerrüben!$K$67)</f>
        <v>656.62707031913203</v>
      </c>
      <c r="D24" s="70">
        <f>SUM([2]Zuckerrüben!$G$67)</f>
        <v>523397</v>
      </c>
    </row>
    <row r="25" spans="1:5" s="3" customFormat="1" ht="18.95" customHeight="1">
      <c r="A25" s="96" t="s">
        <v>44</v>
      </c>
      <c r="B25" s="69">
        <f>SUM([2]Winterraps!D67)</f>
        <v>97.324713333333335</v>
      </c>
      <c r="C25" s="69">
        <f>SUM([2]Winterraps!$K$67)</f>
        <v>41.371609143193297</v>
      </c>
      <c r="D25" s="70">
        <f>SUM([2]Winterraps!$G$67)</f>
        <v>402648</v>
      </c>
      <c r="E25" s="1"/>
    </row>
    <row r="26" spans="1:5" ht="25.5" customHeight="1">
      <c r="A26" s="96" t="s">
        <v>120</v>
      </c>
      <c r="B26" s="69">
        <f>SUM('[2]Klee + Kleegras'!D67)</f>
        <v>13.564125000000001</v>
      </c>
      <c r="C26" s="69">
        <f>SUM('[2]Klee + Kleegras'!$K$67)</f>
        <v>71.998353499887884</v>
      </c>
      <c r="D26" s="70">
        <f>SUM('[2]Klee + Kleegras'!$G$67)</f>
        <v>97659.466666666674</v>
      </c>
    </row>
    <row r="27" spans="1:5" ht="18.95" customHeight="1">
      <c r="A27" s="96" t="s">
        <v>89</v>
      </c>
      <c r="B27" s="69">
        <f>SUM('[2]Gras a. d. Ackerland'!D67)</f>
        <v>47.208505000000002</v>
      </c>
      <c r="C27" s="69">
        <f>SUM('[2]Gras a. d. Ackerland'!$K$67)</f>
        <v>79.995230732258932</v>
      </c>
      <c r="D27" s="70">
        <f>SUM('[2]Gras a. d. Ackerland'!$G$67)</f>
        <v>377645.52499999997</v>
      </c>
    </row>
    <row r="28" spans="1:5" ht="18.95" customHeight="1">
      <c r="A28" s="96" t="s">
        <v>123</v>
      </c>
      <c r="B28" s="69">
        <f>SUM('[2]Grünmais (Silomais)'!D67)</f>
        <v>168.47878</v>
      </c>
      <c r="C28" s="69">
        <f>SUM('[2]Grünmais (Silomais)'!$K$67)</f>
        <v>384.79850894773421</v>
      </c>
      <c r="D28" s="70">
        <f>SUM('[2]Grünmais (Silomais)'!$G$67)</f>
        <v>6483038.333333333</v>
      </c>
    </row>
    <row r="29" spans="1:5" ht="18.95" customHeight="1">
      <c r="A29" s="96" t="s">
        <v>121</v>
      </c>
      <c r="B29" s="69">
        <f>SUM([2]Dauerwiesen!D67)</f>
        <v>35.345711666666659</v>
      </c>
      <c r="C29" s="69">
        <f>SUM([2]Dauerwiesen!$K$67)</f>
        <v>74.480890586114015</v>
      </c>
      <c r="D29" s="70">
        <f>SUM([2]Dauerwiesen!$G$67)</f>
        <v>263258.00833333336</v>
      </c>
    </row>
    <row r="30" spans="1:5" ht="18.95" customHeight="1">
      <c r="A30" s="101" t="s">
        <v>122</v>
      </c>
      <c r="B30" s="122" t="s">
        <v>5</v>
      </c>
      <c r="C30" s="122" t="s">
        <v>5</v>
      </c>
      <c r="D30" s="122" t="s">
        <v>5</v>
      </c>
    </row>
    <row r="31" spans="1:5" ht="12.75">
      <c r="A31"/>
      <c r="B31"/>
      <c r="C31"/>
      <c r="D31"/>
    </row>
    <row r="32" spans="1:5" ht="12.75">
      <c r="A32" s="23" t="s">
        <v>148</v>
      </c>
      <c r="B32" s="23"/>
      <c r="C32" s="102"/>
      <c r="D32" s="102"/>
    </row>
  </sheetData>
  <mergeCells count="5">
    <mergeCell ref="A2:D2"/>
    <mergeCell ref="A1:D1"/>
    <mergeCell ref="A4:A7"/>
    <mergeCell ref="B6:B7"/>
    <mergeCell ref="B4:D5"/>
  </mergeCells>
  <phoneticPr fontId="4" type="noConversion"/>
  <conditionalFormatting sqref="A8:D30">
    <cfRule type="expression" dxfId="72" priority="3" stopIfTrue="1">
      <formula>MOD(ROW(),2)=1</formula>
    </cfRule>
    <cfRule type="expression" priority="5"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zoomScaleNormal="120" workbookViewId="0">
      <selection sqref="A1:D1"/>
    </sheetView>
  </sheetViews>
  <sheetFormatPr baseColWidth="10" defaultColWidth="11.28515625" defaultRowHeight="14.25"/>
  <cols>
    <col min="1" max="1" width="50.7109375" style="19" customWidth="1"/>
    <col min="2" max="4" width="13.7109375" style="19" customWidth="1"/>
    <col min="5" max="7" width="9.7109375" style="19" customWidth="1"/>
    <col min="8" max="16384" width="11.28515625" style="19"/>
  </cols>
  <sheetData>
    <row r="1" spans="1:7" s="5" customFormat="1" ht="14.25" customHeight="1">
      <c r="A1" s="176" t="s">
        <v>108</v>
      </c>
      <c r="B1" s="176"/>
      <c r="C1" s="176"/>
      <c r="D1" s="176"/>
      <c r="G1" s="2"/>
    </row>
    <row r="2" spans="1:7" s="5" customFormat="1" ht="18.75" customHeight="1">
      <c r="A2" s="176" t="s">
        <v>136</v>
      </c>
      <c r="B2" s="176"/>
      <c r="C2" s="176"/>
      <c r="D2" s="176"/>
      <c r="G2" s="2"/>
    </row>
    <row r="3" spans="1:7" s="5" customFormat="1" ht="12.75" customHeight="1">
      <c r="A3" s="27"/>
      <c r="B3" s="27"/>
      <c r="C3" s="27"/>
      <c r="D3" s="27"/>
    </row>
    <row r="4" spans="1:7" s="5" customFormat="1" ht="12.75" customHeight="1">
      <c r="A4" s="177" t="s">
        <v>0</v>
      </c>
      <c r="B4" s="182">
        <v>2013</v>
      </c>
      <c r="C4" s="183"/>
      <c r="D4" s="183"/>
    </row>
    <row r="5" spans="1:7" s="5" customFormat="1" ht="12.75" customHeight="1">
      <c r="A5" s="178"/>
      <c r="B5" s="184"/>
      <c r="C5" s="185"/>
      <c r="D5" s="185"/>
    </row>
    <row r="6" spans="1:7" s="5" customFormat="1" ht="25.5" customHeight="1">
      <c r="A6" s="178"/>
      <c r="B6" s="180" t="s">
        <v>138</v>
      </c>
      <c r="C6" s="61" t="s">
        <v>1</v>
      </c>
      <c r="D6" s="62" t="s">
        <v>2</v>
      </c>
    </row>
    <row r="7" spans="1:7" s="5" customFormat="1" ht="25.5" customHeight="1">
      <c r="A7" s="179"/>
      <c r="B7" s="181"/>
      <c r="C7" s="61" t="s">
        <v>3</v>
      </c>
      <c r="D7" s="62" t="s">
        <v>4</v>
      </c>
    </row>
    <row r="8" spans="1:7" s="5" customFormat="1" ht="12.75" customHeight="1">
      <c r="A8" s="85"/>
      <c r="B8" s="80"/>
      <c r="C8" s="81"/>
      <c r="D8" s="82"/>
    </row>
    <row r="9" spans="1:7" s="5" customFormat="1" ht="18.75" customHeight="1">
      <c r="A9" s="67" t="s">
        <v>37</v>
      </c>
      <c r="B9" s="123">
        <f>SUM('[2]Getreide insges. (o.Körnermais)'!B67)</f>
        <v>278.28498999999999</v>
      </c>
      <c r="C9" s="83">
        <f>SUM('[2]Getreide insges. (o.Körnermais)'!$J$67)</f>
        <v>83.96</v>
      </c>
      <c r="D9" s="128">
        <f>SUM('[2]Getreide insges. (o.Körnermais)'!$E$67)</f>
        <v>2336369</v>
      </c>
    </row>
    <row r="10" spans="1:7" s="5" customFormat="1" ht="25.5" customHeight="1">
      <c r="A10" s="67" t="s">
        <v>77</v>
      </c>
      <c r="B10" s="123">
        <f>SUM([2]Brotgetreide!B67)</f>
        <v>198.96307999999999</v>
      </c>
      <c r="C10" s="83">
        <f>SUM([2]Brotgetreide!$J$67)</f>
        <v>86.76</v>
      </c>
      <c r="D10" s="128">
        <f>SUM([2]Brotgetreide!$E$67)</f>
        <v>1726118</v>
      </c>
    </row>
    <row r="11" spans="1:7" s="5" customFormat="1" ht="18.75" customHeight="1">
      <c r="A11" s="67" t="s">
        <v>78</v>
      </c>
      <c r="B11" s="123">
        <f>SUM('[2]Weizen zus.'!B67)</f>
        <v>172.45681999999999</v>
      </c>
      <c r="C11" s="83">
        <f>SUM('[2]Weizen zus.'!$J$67)</f>
        <v>88.32</v>
      </c>
      <c r="D11" s="128">
        <f>SUM('[2]Weizen zus.'!$E$67)</f>
        <v>1523213</v>
      </c>
    </row>
    <row r="12" spans="1:7" s="5" customFormat="1" ht="14.25" customHeight="1">
      <c r="A12" s="67" t="s">
        <v>79</v>
      </c>
      <c r="B12" s="123">
        <f>SUM([2]Winterweizen!B67)</f>
        <v>158.43705</v>
      </c>
      <c r="C12" s="83">
        <f>SUM([2]Winterweizen!$J$67)</f>
        <v>89.56</v>
      </c>
      <c r="D12" s="128">
        <f>SUM([2]Winterweizen!$E$67)</f>
        <v>1418962</v>
      </c>
    </row>
    <row r="13" spans="1:7" s="5" customFormat="1" ht="14.25" customHeight="1">
      <c r="A13" s="67" t="s">
        <v>80</v>
      </c>
      <c r="B13" s="123" t="s">
        <v>142</v>
      </c>
      <c r="C13" s="83" t="s">
        <v>142</v>
      </c>
      <c r="D13" s="128" t="s">
        <v>142</v>
      </c>
    </row>
    <row r="14" spans="1:7" s="5" customFormat="1" ht="18.75" customHeight="1">
      <c r="A14" s="67" t="s">
        <v>81</v>
      </c>
      <c r="B14" s="123">
        <f>SUM([2]Roggen!B67)</f>
        <v>26.506259999999997</v>
      </c>
      <c r="C14" s="83">
        <f>SUM([2]Roggen!$J$67)</f>
        <v>76.55</v>
      </c>
      <c r="D14" s="128">
        <f>SUM([2]Roggen!$E$67)</f>
        <v>202905</v>
      </c>
    </row>
    <row r="15" spans="1:7" s="5" customFormat="1" ht="25.5" customHeight="1">
      <c r="A15" s="67" t="s">
        <v>82</v>
      </c>
      <c r="B15" s="123">
        <f>SUM('[2]Futtergetreide (ohne Körnerm)'!B67)</f>
        <v>79.321910000000003</v>
      </c>
      <c r="C15" s="83">
        <f>SUM('[2]Futtergetreide (ohne Körnerm)'!$J$67)</f>
        <v>76.930000000000007</v>
      </c>
      <c r="D15" s="128">
        <f>SUM('[2]Futtergetreide (ohne Körnerm)'!$E$67)</f>
        <v>610251</v>
      </c>
    </row>
    <row r="16" spans="1:7" s="5" customFormat="1" ht="19.899999999999999" customHeight="1">
      <c r="A16" s="67" t="s">
        <v>83</v>
      </c>
      <c r="B16" s="123">
        <f>SUM('[2]Gerste zus.'!B67)</f>
        <v>62.111539999999998</v>
      </c>
      <c r="C16" s="83">
        <f>SUM('[2]Gerste zus.'!$J$67)</f>
        <v>81.17</v>
      </c>
      <c r="D16" s="128">
        <f>SUM('[2]Gerste zus.'!$E$67)</f>
        <v>504160</v>
      </c>
    </row>
    <row r="17" spans="1:4" s="5" customFormat="1" ht="14.25" customHeight="1">
      <c r="A17" s="67" t="s">
        <v>84</v>
      </c>
      <c r="B17" s="123">
        <f>SUM([2]Wintergerste!B67)</f>
        <v>53.398389999999999</v>
      </c>
      <c r="C17" s="83">
        <f>SUM([2]Wintergerste!$J$67)</f>
        <v>85.3</v>
      </c>
      <c r="D17" s="128">
        <f>SUM([2]Wintergerste!$E$67)</f>
        <v>455488</v>
      </c>
    </row>
    <row r="18" spans="1:4" s="5" customFormat="1" ht="14.25" customHeight="1">
      <c r="A18" s="67" t="s">
        <v>85</v>
      </c>
      <c r="B18" s="123">
        <f>SUM([2]Sommergerste!B67)</f>
        <v>8.7131499999999988</v>
      </c>
      <c r="C18" s="83">
        <f>SUM([2]Sommergerste!$J$67)</f>
        <v>55.86</v>
      </c>
      <c r="D18" s="128">
        <f>SUM([2]Sommergerste!$E$67)</f>
        <v>48672</v>
      </c>
    </row>
    <row r="19" spans="1:4" s="5" customFormat="1" ht="19.899999999999999" customHeight="1">
      <c r="A19" s="67" t="s">
        <v>87</v>
      </c>
      <c r="B19" s="123">
        <f>SUM('[2]Hafer u. Sommermenggetreide'!B67)</f>
        <v>11.46002</v>
      </c>
      <c r="C19" s="83">
        <f>SUM('[2]Hafer u. Sommermenggetreide'!$J$67)</f>
        <v>54.31</v>
      </c>
      <c r="D19" s="128">
        <f>SUM('[2]Hafer u. Sommermenggetreide'!$E$67)</f>
        <v>62239</v>
      </c>
    </row>
    <row r="20" spans="1:4" s="5" customFormat="1" ht="19.899999999999999" customHeight="1">
      <c r="A20" s="67" t="s">
        <v>86</v>
      </c>
      <c r="B20" s="123">
        <f>SUM([2]Triticale!B67)</f>
        <v>5.7503500000000001</v>
      </c>
      <c r="C20" s="83">
        <f>SUM([2]Triticale!$J$67)</f>
        <v>76.260000000000005</v>
      </c>
      <c r="D20" s="128">
        <f>SUM([2]Triticale!$E$67)</f>
        <v>43852</v>
      </c>
    </row>
    <row r="21" spans="1:4" s="5" customFormat="1" ht="25.5" customHeight="1">
      <c r="A21" s="67" t="s">
        <v>40</v>
      </c>
      <c r="B21" s="123">
        <f>SUM([2]Futtererbsen!$B$67)</f>
        <v>0.18080000000000002</v>
      </c>
      <c r="C21" s="125" t="s">
        <v>5</v>
      </c>
      <c r="D21" s="129" t="s">
        <v>5</v>
      </c>
    </row>
    <row r="22" spans="1:4" s="5" customFormat="1" ht="18.75" customHeight="1">
      <c r="A22" s="67" t="s">
        <v>41</v>
      </c>
      <c r="B22" s="123">
        <f>SUM([2]Ackerbohnen!$B$67)</f>
        <v>0.77651000000000003</v>
      </c>
      <c r="C22" s="125" t="s">
        <v>5</v>
      </c>
      <c r="D22" s="129" t="s">
        <v>5</v>
      </c>
    </row>
    <row r="23" spans="1:4" s="5" customFormat="1" ht="18.75" customHeight="1">
      <c r="A23" s="67" t="s">
        <v>42</v>
      </c>
      <c r="B23" s="123">
        <f>SUM('[2]Kartoffeln zus.'!B67)</f>
        <v>5.56271</v>
      </c>
      <c r="C23" s="83">
        <f>SUM('[2]Kartoffeln zus.'!$J$67)</f>
        <v>341.38</v>
      </c>
      <c r="D23" s="128">
        <f>SUM('[2]Kartoffeln zus.'!$E$67)</f>
        <v>189900</v>
      </c>
    </row>
    <row r="24" spans="1:4" s="5" customFormat="1" ht="18.75" customHeight="1">
      <c r="A24" s="67" t="s">
        <v>43</v>
      </c>
      <c r="B24" s="123">
        <f>SUM([2]Zuckerrüben!B67)</f>
        <v>8.3576100000000011</v>
      </c>
      <c r="C24" s="83">
        <f>SUM([2]Zuckerrüben!$J$67)</f>
        <v>684.3</v>
      </c>
      <c r="D24" s="128">
        <f>SUM([2]Zuckerrüben!$E$67)</f>
        <v>571911</v>
      </c>
    </row>
    <row r="25" spans="1:4" s="5" customFormat="1" ht="18.75" customHeight="1">
      <c r="A25" s="67" t="s">
        <v>44</v>
      </c>
      <c r="B25" s="123">
        <f>SUM([2]Winterraps!B67)</f>
        <v>112.60169</v>
      </c>
      <c r="C25" s="83">
        <f>SUM([2]Winterraps!$J$67)</f>
        <v>41.04</v>
      </c>
      <c r="D25" s="128">
        <f>SUM([2]Winterraps!$E$67)</f>
        <v>462117</v>
      </c>
    </row>
    <row r="26" spans="1:4" s="5" customFormat="1" ht="25.5" customHeight="1">
      <c r="A26" s="67" t="s">
        <v>120</v>
      </c>
      <c r="B26" s="123">
        <f>SUM('[2]Klee + Kleegras'!$B$67)</f>
        <v>11.9602</v>
      </c>
      <c r="C26" s="83">
        <f>SUM('[2]Klee + Kleegras'!$J$67)</f>
        <v>77.2</v>
      </c>
      <c r="D26" s="128">
        <f>SUM('[2]Klee + Kleegras'!$E$67)</f>
        <v>92333</v>
      </c>
    </row>
    <row r="27" spans="1:4" s="5" customFormat="1" ht="18.75" customHeight="1">
      <c r="A27" s="67" t="s">
        <v>124</v>
      </c>
      <c r="B27" s="123">
        <f>SUM('[2]Gras a. d. Ackerland'!B67)</f>
        <v>42.973219999999998</v>
      </c>
      <c r="C27" s="83">
        <f>SUM('[2]Gras a. d. Ackerland'!$J$67)</f>
        <v>80</v>
      </c>
      <c r="D27" s="128">
        <f>SUM('[2]Gras a. d. Ackerland'!$E$67)</f>
        <v>343786</v>
      </c>
    </row>
    <row r="28" spans="1:4" s="5" customFormat="1" ht="18.75" customHeight="1">
      <c r="A28" s="67" t="s">
        <v>90</v>
      </c>
      <c r="B28" s="123">
        <f>SUM('[2]Grünmais (Silomais)'!B67)</f>
        <v>181.06452999999999</v>
      </c>
      <c r="C28" s="83">
        <f>SUM('[2]Grünmais (Silomais)'!$J$67)</f>
        <v>387.5</v>
      </c>
      <c r="D28" s="128">
        <f>SUM('[2]Grünmais (Silomais)'!$E$67)</f>
        <v>7016251</v>
      </c>
    </row>
    <row r="29" spans="1:4" s="5" customFormat="1" ht="18.75" customHeight="1">
      <c r="A29" s="67" t="s">
        <v>121</v>
      </c>
      <c r="B29" s="123">
        <f>SUM([2]Dauerwiesen!B67)</f>
        <v>30.536570000000001</v>
      </c>
      <c r="C29" s="83">
        <f>SUM([2]Dauerwiesen!$J$67)</f>
        <v>77.099999999999994</v>
      </c>
      <c r="D29" s="128">
        <f>SUM([2]Dauerwiesen!$E$67)</f>
        <v>235437</v>
      </c>
    </row>
    <row r="30" spans="1:4" s="5" customFormat="1" ht="18.75" customHeight="1">
      <c r="A30" s="75" t="s">
        <v>122</v>
      </c>
      <c r="B30" s="126">
        <f>SUM('[2]Mähweiden u. Weiden'!$B$67)</f>
        <v>281.82601</v>
      </c>
      <c r="C30" s="127">
        <f>SUM('[2]Mähweiden u. Weiden'!$J$67)</f>
        <v>78.900000000000006</v>
      </c>
      <c r="D30" s="130">
        <f>SUM('[2]Mähweiden u. Weiden'!$E$67)</f>
        <v>2223607</v>
      </c>
    </row>
    <row r="31" spans="1:4" s="5" customFormat="1" ht="18.75" customHeight="1">
      <c r="A31" s="22"/>
      <c r="B31" s="18"/>
      <c r="C31" s="19"/>
      <c r="D31" s="19"/>
    </row>
    <row r="32" spans="1:4" s="5" customFormat="1" ht="18.75" customHeight="1">
      <c r="A32" s="23" t="s">
        <v>150</v>
      </c>
      <c r="B32"/>
      <c r="C32"/>
      <c r="D32"/>
    </row>
    <row r="33" spans="1:4" s="5" customFormat="1" ht="18.75" customHeight="1">
      <c r="A33" s="186" t="s">
        <v>88</v>
      </c>
      <c r="B33" s="186"/>
      <c r="C33" s="186"/>
      <c r="D33" s="186"/>
    </row>
    <row r="34" spans="1:4" s="5" customFormat="1" ht="18.75" customHeight="1">
      <c r="A34" s="21"/>
      <c r="B34" s="17"/>
    </row>
    <row r="35" spans="1:4" ht="18.75" customHeight="1">
      <c r="A35" s="22"/>
      <c r="B35" s="18"/>
    </row>
  </sheetData>
  <mergeCells count="6">
    <mergeCell ref="A33:D33"/>
    <mergeCell ref="A1:D1"/>
    <mergeCell ref="A2:D2"/>
    <mergeCell ref="A4:A7"/>
    <mergeCell ref="B6:B7"/>
    <mergeCell ref="B4:D5"/>
  </mergeCells>
  <phoneticPr fontId="4" type="noConversion"/>
  <conditionalFormatting sqref="B8:D8">
    <cfRule type="expression" dxfId="71" priority="11" stopIfTrue="1">
      <formula>MOD(ROW(),2)=1</formula>
    </cfRule>
    <cfRule type="expression" priority="12" stopIfTrue="1">
      <formula>MOD(ROW(),2)=1</formula>
    </cfRule>
  </conditionalFormatting>
  <conditionalFormatting sqref="B9:D20 B23:D30 B21:B22">
    <cfRule type="expression" dxfId="70" priority="15" stopIfTrue="1">
      <formula>MOD(ROW(),2)=1</formula>
    </cfRule>
    <cfRule type="expression" priority="16" stopIfTrue="1">
      <formula>MOD(ROW(),2)=1</formula>
    </cfRule>
  </conditionalFormatting>
  <conditionalFormatting sqref="A8">
    <cfRule type="expression" dxfId="69" priority="9" stopIfTrue="1">
      <formula>MOD(ROW(),2)=1</formula>
    </cfRule>
    <cfRule type="expression" priority="10" stopIfTrue="1">
      <formula>MOD(ROW(),2)=1</formula>
    </cfRule>
  </conditionalFormatting>
  <conditionalFormatting sqref="A9:A30">
    <cfRule type="expression" dxfId="68" priority="7" stopIfTrue="1">
      <formula>MOD(ROW(),2)=1</formula>
    </cfRule>
    <cfRule type="expression" priority="8" stopIfTrue="1">
      <formula>MOD(ROW(),2)=1</formula>
    </cfRule>
  </conditionalFormatting>
  <conditionalFormatting sqref="C21:D22">
    <cfRule type="expression" dxfId="6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Layout" zoomScaleNormal="110" workbookViewId="0">
      <selection sqref="A1:D1"/>
    </sheetView>
  </sheetViews>
  <sheetFormatPr baseColWidth="10" defaultColWidth="11.28515625" defaultRowHeight="12.75"/>
  <cols>
    <col min="1" max="1" width="50.7109375" customWidth="1"/>
    <col min="2" max="4" width="13.7109375" customWidth="1"/>
  </cols>
  <sheetData>
    <row r="1" spans="1:4" ht="14.25" customHeight="1">
      <c r="A1" s="188" t="s">
        <v>109</v>
      </c>
      <c r="B1" s="176"/>
      <c r="C1" s="176"/>
      <c r="D1" s="176"/>
    </row>
    <row r="2" spans="1:4" ht="18.75" customHeight="1">
      <c r="A2" s="176" t="s">
        <v>139</v>
      </c>
      <c r="B2" s="176"/>
      <c r="C2" s="176"/>
      <c r="D2" s="176"/>
    </row>
    <row r="3" spans="1:4" ht="12.75" customHeight="1">
      <c r="A3" s="27"/>
      <c r="B3" s="27"/>
      <c r="C3" s="27"/>
      <c r="D3" s="27"/>
    </row>
    <row r="4" spans="1:4" ht="12.75" customHeight="1">
      <c r="A4" s="177" t="s">
        <v>0</v>
      </c>
      <c r="B4" s="182">
        <v>2014</v>
      </c>
      <c r="C4" s="183"/>
      <c r="D4" s="183"/>
    </row>
    <row r="5" spans="1:4" ht="12.75" customHeight="1">
      <c r="A5" s="178"/>
      <c r="B5" s="184"/>
      <c r="C5" s="185"/>
      <c r="D5" s="185"/>
    </row>
    <row r="6" spans="1:4" ht="25.5" customHeight="1">
      <c r="A6" s="178"/>
      <c r="B6" s="180" t="s">
        <v>149</v>
      </c>
      <c r="C6" s="61" t="s">
        <v>1</v>
      </c>
      <c r="D6" s="62" t="s">
        <v>2</v>
      </c>
    </row>
    <row r="7" spans="1:4" ht="25.5" customHeight="1">
      <c r="A7" s="179"/>
      <c r="B7" s="181"/>
      <c r="C7" s="61" t="s">
        <v>3</v>
      </c>
      <c r="D7" s="62" t="s">
        <v>4</v>
      </c>
    </row>
    <row r="8" spans="1:4" ht="12.75" customHeight="1">
      <c r="A8" s="79"/>
      <c r="B8" s="80"/>
      <c r="C8" s="81"/>
      <c r="D8" s="82"/>
    </row>
    <row r="9" spans="1:4" ht="18.75" customHeight="1">
      <c r="A9" s="67" t="s">
        <v>37</v>
      </c>
      <c r="B9" s="68">
        <f>SUM('[2]Getreide insges. (o.Körnermais)'!B68)</f>
        <v>285.88580999999999</v>
      </c>
      <c r="C9" s="69">
        <f>SUM('[2]Getreide insges. (o.Körnermais)'!$J$68)</f>
        <v>98.66</v>
      </c>
      <c r="D9" s="70">
        <f>SUM('[2]Getreide insges. (o.Körnermais)'!$E$68)</f>
        <v>2820651</v>
      </c>
    </row>
    <row r="10" spans="1:4" ht="25.5" customHeight="1">
      <c r="A10" s="67" t="s">
        <v>77</v>
      </c>
      <c r="B10" s="68">
        <f>SUM([2]Brotgetreide!B68)</f>
        <v>215.16429999999997</v>
      </c>
      <c r="C10" s="69">
        <f>SUM([2]Brotgetreide!$J$68)</f>
        <v>101.81</v>
      </c>
      <c r="D10" s="70">
        <f>SUM([2]Brotgetreide!$E$68)</f>
        <v>2190607</v>
      </c>
    </row>
    <row r="11" spans="1:4" ht="19.899999999999999" customHeight="1">
      <c r="A11" s="67" t="s">
        <v>78</v>
      </c>
      <c r="B11" s="68">
        <f>SUM('[2]Weizen zus.'!B68)</f>
        <v>192.39787999999999</v>
      </c>
      <c r="C11" s="69">
        <f>SUM('[2]Weizen zus.'!$J$68)</f>
        <v>104.29</v>
      </c>
      <c r="D11" s="70">
        <f>SUM('[2]Weizen zus.'!$E$68)</f>
        <v>2006586</v>
      </c>
    </row>
    <row r="12" spans="1:4" ht="14.25" customHeight="1">
      <c r="A12" s="67" t="s">
        <v>79</v>
      </c>
      <c r="B12" s="68">
        <f>SUM([2]Winterweizen!B68)</f>
        <v>188.64621</v>
      </c>
      <c r="C12" s="69">
        <f>SUM([2]Winterweizen!$J$68)</f>
        <v>104.79</v>
      </c>
      <c r="D12" s="70">
        <f>SUM([2]Winterweizen!$E$68)</f>
        <v>1976824</v>
      </c>
    </row>
    <row r="13" spans="1:4" ht="14.25" customHeight="1">
      <c r="A13" s="67" t="s">
        <v>80</v>
      </c>
      <c r="B13" s="71" t="s">
        <v>142</v>
      </c>
      <c r="C13" s="72" t="s">
        <v>142</v>
      </c>
      <c r="D13" s="73" t="s">
        <v>142</v>
      </c>
    </row>
    <row r="14" spans="1:4" ht="19.899999999999999" customHeight="1">
      <c r="A14" s="67" t="s">
        <v>81</v>
      </c>
      <c r="B14" s="68">
        <f>SUM([2]Roggen!B68)</f>
        <v>22.766419999999997</v>
      </c>
      <c r="C14" s="69">
        <f>SUM([2]Roggen!$J$68)</f>
        <v>80.83</v>
      </c>
      <c r="D14" s="70">
        <f>SUM([2]Roggen!$E$68)</f>
        <v>184021</v>
      </c>
    </row>
    <row r="15" spans="1:4" ht="25.5" customHeight="1">
      <c r="A15" s="67" t="s">
        <v>82</v>
      </c>
      <c r="B15" s="68">
        <f>SUM('[2]Futtergetreide (ohne Körnerm)'!B68)</f>
        <v>70.721509999999995</v>
      </c>
      <c r="C15" s="69">
        <f>SUM('[2]Futtergetreide (ohne Körnerm)'!$J$68)</f>
        <v>89.09</v>
      </c>
      <c r="D15" s="70">
        <f>SUM('[2]Futtergetreide (ohne Körnerm)'!$E$68)</f>
        <v>630044</v>
      </c>
    </row>
    <row r="16" spans="1:4" ht="19.899999999999999" customHeight="1">
      <c r="A16" s="67" t="s">
        <v>83</v>
      </c>
      <c r="B16" s="68">
        <f>SUM('[2]Gerste zus.'!B68)</f>
        <v>58.656589999999994</v>
      </c>
      <c r="C16" s="69">
        <f>SUM('[2]Gerste zus.'!$J$68)</f>
        <v>93.77</v>
      </c>
      <c r="D16" s="70">
        <f>SUM('[2]Gerste zus.'!$E$68)</f>
        <v>550036</v>
      </c>
    </row>
    <row r="17" spans="1:4" ht="14.25" customHeight="1">
      <c r="A17" s="67" t="s">
        <v>84</v>
      </c>
      <c r="B17" s="68">
        <f>SUM([2]Wintergerste!B68)</f>
        <v>54.459989999999998</v>
      </c>
      <c r="C17" s="69">
        <f>SUM([2]Wintergerste!$J$68)</f>
        <v>96.75</v>
      </c>
      <c r="D17" s="70">
        <f>SUM([2]Wintergerste!$E$68)</f>
        <v>526900</v>
      </c>
    </row>
    <row r="18" spans="1:4" ht="14.25" customHeight="1">
      <c r="A18" s="67" t="s">
        <v>85</v>
      </c>
      <c r="B18" s="68">
        <f>SUM([2]Sommergerste!B68)</f>
        <v>4.1966000000000001</v>
      </c>
      <c r="C18" s="69">
        <f>SUM([2]Sommergerste!$J$68)</f>
        <v>55.13</v>
      </c>
      <c r="D18" s="70">
        <f>SUM([2]Sommergerste!$E$68)</f>
        <v>23136</v>
      </c>
    </row>
    <row r="19" spans="1:4" ht="22.7" customHeight="1">
      <c r="A19" s="67" t="s">
        <v>87</v>
      </c>
      <c r="B19" s="68">
        <f>SUM('[2]Hafer u. Sommermenggetreide'!B68)</f>
        <v>6.8519100000000002</v>
      </c>
      <c r="C19" s="69">
        <f>SUM('[2]Hafer u. Sommermenggetreide'!$J$68)</f>
        <v>56.23</v>
      </c>
      <c r="D19" s="70">
        <f>SUM('[2]Hafer u. Sommermenggetreide'!$E$68)</f>
        <v>38528</v>
      </c>
    </row>
    <row r="20" spans="1:4" ht="22.7" customHeight="1">
      <c r="A20" s="67" t="s">
        <v>86</v>
      </c>
      <c r="B20" s="68">
        <f>SUM([2]Triticale!B68)</f>
        <v>5.2130100000000006</v>
      </c>
      <c r="C20" s="69">
        <f>SUM([2]Triticale!$J$68)</f>
        <v>79.569999999999993</v>
      </c>
      <c r="D20" s="70">
        <f>SUM([2]Triticale!$E$68)</f>
        <v>41480</v>
      </c>
    </row>
    <row r="21" spans="1:4" ht="25.5" customHeight="1">
      <c r="A21" s="67" t="s">
        <v>40</v>
      </c>
      <c r="B21" s="68">
        <f>SUM([2]Futtererbsen!$B$68)</f>
        <v>0.36187000000000002</v>
      </c>
      <c r="C21" s="74" t="s">
        <v>5</v>
      </c>
      <c r="D21" s="74" t="s">
        <v>5</v>
      </c>
    </row>
    <row r="22" spans="1:4" ht="18.75" customHeight="1">
      <c r="A22" s="67" t="s">
        <v>41</v>
      </c>
      <c r="B22" s="68">
        <f>SUM([2]Ackerbohnen!$B$68)</f>
        <v>1.20919</v>
      </c>
      <c r="C22" s="74" t="s">
        <v>5</v>
      </c>
      <c r="D22" s="74" t="s">
        <v>5</v>
      </c>
    </row>
    <row r="23" spans="1:4" ht="18.75" customHeight="1">
      <c r="A23" s="67" t="s">
        <v>42</v>
      </c>
      <c r="B23" s="68">
        <f>SUM('[2]Kartoffeln zus.'!B68)</f>
        <v>5.70913</v>
      </c>
      <c r="C23" s="69">
        <f>SUM('[2]Kartoffeln zus.'!$J$68)</f>
        <v>415.45</v>
      </c>
      <c r="D23" s="70">
        <f>SUM('[2]Kartoffeln zus.'!$E$68)</f>
        <v>237186</v>
      </c>
    </row>
    <row r="24" spans="1:4" ht="18.75" customHeight="1">
      <c r="A24" s="67" t="s">
        <v>43</v>
      </c>
      <c r="B24" s="68">
        <f>SUM([2]Zuckerrüben!B68)</f>
        <v>8.4942299999999999</v>
      </c>
      <c r="C24" s="69">
        <f>SUM([2]Zuckerrüben!$J$68)</f>
        <v>848.9</v>
      </c>
      <c r="D24" s="70">
        <f>SUM([2]Zuckerrüben!$E$68)</f>
        <v>721075</v>
      </c>
    </row>
    <row r="25" spans="1:4" ht="18.75" customHeight="1">
      <c r="A25" s="67" t="s">
        <v>44</v>
      </c>
      <c r="B25" s="68">
        <f>SUM([2]Winterraps!B68)</f>
        <v>100.00446000000001</v>
      </c>
      <c r="C25" s="69">
        <f>SUM([2]Winterraps!$J$68)</f>
        <v>46.24</v>
      </c>
      <c r="D25" s="70">
        <f>SUM([2]Winterraps!$E$68)</f>
        <v>462421</v>
      </c>
    </row>
    <row r="26" spans="1:4" ht="25.5" customHeight="1">
      <c r="A26" s="67" t="s">
        <v>120</v>
      </c>
      <c r="B26" s="68">
        <f>SUM('[2]Klee + Kleegras'!$B$68)</f>
        <v>10.256110000000001</v>
      </c>
      <c r="C26" s="69">
        <f>SUM('[2]Klee + Kleegras'!$J$68)</f>
        <v>82.3</v>
      </c>
      <c r="D26" s="70">
        <f>SUM('[2]Klee + Kleegras'!$E$68)</f>
        <v>84408</v>
      </c>
    </row>
    <row r="27" spans="1:4" ht="18.75" customHeight="1">
      <c r="A27" s="67" t="s">
        <v>124</v>
      </c>
      <c r="B27" s="68">
        <f>SUM('[2]Gras a. d. Ackerland'!B68)</f>
        <v>43.347269999999995</v>
      </c>
      <c r="C27" s="69">
        <f>SUM('[2]Gras a. d. Ackerland'!$J$68)</f>
        <v>95.9</v>
      </c>
      <c r="D27" s="70">
        <f>SUM('[2]Gras a. d. Ackerland'!$E$68)</f>
        <v>415700</v>
      </c>
    </row>
    <row r="28" spans="1:4" ht="18.75" customHeight="1">
      <c r="A28" s="67" t="s">
        <v>90</v>
      </c>
      <c r="B28" s="68">
        <f>SUM('[2]Grünmais (Silomais)'!B68)</f>
        <v>175.83689999999999</v>
      </c>
      <c r="C28" s="69">
        <f>SUM('[2]Grünmais (Silomais)'!$J$68)</f>
        <v>439.5</v>
      </c>
      <c r="D28" s="70">
        <f>SUM('[2]Grünmais (Silomais)'!$E$68)</f>
        <v>7728032</v>
      </c>
    </row>
    <row r="29" spans="1:4" ht="18.75" customHeight="1">
      <c r="A29" s="67" t="s">
        <v>121</v>
      </c>
      <c r="B29" s="68">
        <f>SUM([2]Dauerwiesen!B68)</f>
        <v>31.48537</v>
      </c>
      <c r="C29" s="69">
        <f>SUM([2]Dauerwiesen!$J$68)</f>
        <v>83.6</v>
      </c>
      <c r="D29" s="70">
        <f>SUM([2]Dauerwiesen!$E$68)</f>
        <v>263218</v>
      </c>
    </row>
    <row r="30" spans="1:4" ht="18.75" customHeight="1">
      <c r="A30" s="75" t="s">
        <v>122</v>
      </c>
      <c r="B30" s="115">
        <f>SUM('[2]Mähweiden u. Weiden'!$B$68)</f>
        <v>283.45961</v>
      </c>
      <c r="C30" s="117">
        <f>SUM('[2]Mähweiden u. Weiden'!$J$68)</f>
        <v>85.8</v>
      </c>
      <c r="D30" s="84">
        <f>SUM('[2]Mähweiden u. Weiden'!$E$68)</f>
        <v>2432083</v>
      </c>
    </row>
    <row r="31" spans="1:4" ht="12.75" customHeight="1"/>
    <row r="32" spans="1:4">
      <c r="A32" s="23" t="s">
        <v>150</v>
      </c>
    </row>
    <row r="33" spans="1:4" ht="12.75" customHeight="1">
      <c r="A33" s="186" t="s">
        <v>88</v>
      </c>
      <c r="B33" s="187"/>
      <c r="C33" s="187"/>
      <c r="D33" s="187"/>
    </row>
    <row r="34" spans="1:4" ht="18.75" customHeight="1">
      <c r="A34" s="22"/>
      <c r="B34" s="18"/>
      <c r="C34" s="19"/>
      <c r="D34" s="19"/>
    </row>
  </sheetData>
  <mergeCells count="6">
    <mergeCell ref="A33:D33"/>
    <mergeCell ref="A1:D1"/>
    <mergeCell ref="A2:D2"/>
    <mergeCell ref="A4:A7"/>
    <mergeCell ref="B6:B7"/>
    <mergeCell ref="B4:D5"/>
  </mergeCells>
  <phoneticPr fontId="4" type="noConversion"/>
  <conditionalFormatting sqref="B9:D12 B14:D30">
    <cfRule type="expression" dxfId="66" priority="17" stopIfTrue="1">
      <formula>MOD(ROW(),2)=1</formula>
    </cfRule>
    <cfRule type="expression" priority="18" stopIfTrue="1">
      <formula>MOD(ROW(),2)=1</formula>
    </cfRule>
  </conditionalFormatting>
  <conditionalFormatting sqref="B8:D8">
    <cfRule type="expression" dxfId="65" priority="13" stopIfTrue="1">
      <formula>MOD(ROW(),2)=1</formula>
    </cfRule>
    <cfRule type="expression" priority="14" stopIfTrue="1">
      <formula>MOD(ROW(),2)=1</formula>
    </cfRule>
  </conditionalFormatting>
  <conditionalFormatting sqref="A8">
    <cfRule type="expression" dxfId="64" priority="11" stopIfTrue="1">
      <formula>MOD(ROW(),2)=1</formula>
    </cfRule>
    <cfRule type="expression" priority="12" stopIfTrue="1">
      <formula>MOD(ROW(),2)=1</formula>
    </cfRule>
  </conditionalFormatting>
  <conditionalFormatting sqref="A9:A27">
    <cfRule type="expression" dxfId="63" priority="9" stopIfTrue="1">
      <formula>MOD(ROW(),2)=1</formula>
    </cfRule>
    <cfRule type="expression" priority="10" stopIfTrue="1">
      <formula>MOD(ROW(),2)=1</formula>
    </cfRule>
  </conditionalFormatting>
  <conditionalFormatting sqref="A28:A30">
    <cfRule type="expression" dxfId="62" priority="3" stopIfTrue="1">
      <formula>MOD(ROW(),2)=1</formula>
    </cfRule>
    <cfRule type="expression" priority="4" stopIfTrue="1">
      <formula>MOD(ROW(),2)=1</formula>
    </cfRule>
  </conditionalFormatting>
  <conditionalFormatting sqref="B13:D13">
    <cfRule type="expression" dxfId="6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Layout" zoomScaleNormal="110" workbookViewId="0">
      <selection sqref="A1:D1"/>
    </sheetView>
  </sheetViews>
  <sheetFormatPr baseColWidth="10" defaultColWidth="11.42578125" defaultRowHeight="12.75"/>
  <cols>
    <col min="1" max="1" width="50.5703125" style="5" customWidth="1"/>
    <col min="2" max="4" width="13.7109375" style="5" customWidth="1"/>
    <col min="5" max="16384" width="11.42578125" style="5"/>
  </cols>
  <sheetData>
    <row r="1" spans="1:4" ht="14.25" customHeight="1">
      <c r="A1" s="176" t="s">
        <v>110</v>
      </c>
      <c r="B1" s="176"/>
      <c r="C1" s="176"/>
      <c r="D1" s="176"/>
    </row>
    <row r="2" spans="1:4" ht="18.75" customHeight="1">
      <c r="A2" s="176" t="s">
        <v>111</v>
      </c>
      <c r="B2" s="176"/>
      <c r="C2" s="176"/>
      <c r="D2" s="176"/>
    </row>
    <row r="3" spans="1:4" ht="12.75" customHeight="1">
      <c r="A3" s="113"/>
      <c r="B3" s="20"/>
      <c r="C3" s="20"/>
      <c r="D3" s="20"/>
    </row>
    <row r="4" spans="1:4" ht="18.95" customHeight="1">
      <c r="A4" s="177" t="s">
        <v>0</v>
      </c>
      <c r="B4" s="189" t="s">
        <v>45</v>
      </c>
      <c r="C4" s="189"/>
      <c r="D4" s="189"/>
    </row>
    <row r="5" spans="1:4" ht="20.100000000000001" customHeight="1">
      <c r="A5" s="178"/>
      <c r="B5" s="189" t="s">
        <v>135</v>
      </c>
      <c r="C5" s="189"/>
      <c r="D5" s="189"/>
    </row>
    <row r="6" spans="1:4" ht="20.100000000000001" customHeight="1">
      <c r="A6" s="178"/>
      <c r="B6" s="180" t="s">
        <v>151</v>
      </c>
      <c r="C6" s="61" t="s">
        <v>1</v>
      </c>
      <c r="D6" s="62" t="s">
        <v>2</v>
      </c>
    </row>
    <row r="7" spans="1:4" ht="20.100000000000001" customHeight="1">
      <c r="A7" s="179"/>
      <c r="B7" s="181"/>
      <c r="C7" s="61" t="s">
        <v>3</v>
      </c>
      <c r="D7" s="62" t="s">
        <v>4</v>
      </c>
    </row>
    <row r="8" spans="1:4" ht="12.75" customHeight="1">
      <c r="A8" s="63"/>
      <c r="B8" s="105"/>
      <c r="C8" s="65"/>
      <c r="D8" s="66"/>
    </row>
    <row r="9" spans="1:4" ht="20.100000000000001" customHeight="1">
      <c r="A9" s="96" t="s">
        <v>37</v>
      </c>
      <c r="B9" s="83">
        <f>SUM('[3]Getreide ins.'!$D$46)</f>
        <v>55.62181833333333</v>
      </c>
      <c r="C9" s="83">
        <f>SUM('[3]Getreide ins.'!$L$46)</f>
        <v>87.860450205226712</v>
      </c>
      <c r="D9" s="124">
        <f>SUM('[3]Getreide ins.'!$G$46)</f>
        <v>488695.8</v>
      </c>
    </row>
    <row r="10" spans="1:4" ht="25.5" customHeight="1">
      <c r="A10" s="96" t="s">
        <v>77</v>
      </c>
      <c r="B10" s="83">
        <f>SUM('[3]Brotgetreide ins.'!$D$46)</f>
        <v>49.818260000000009</v>
      </c>
      <c r="C10" s="83">
        <f>SUM('[3]Brotgetreide ins.'!$L$46)</f>
        <v>90.250903985807582</v>
      </c>
      <c r="D10" s="124">
        <f>SUM('[3]Brotgetreide ins.'!$G$46)</f>
        <v>449614.3</v>
      </c>
    </row>
    <row r="11" spans="1:4" ht="19.350000000000001" customHeight="1">
      <c r="A11" s="96" t="s">
        <v>78</v>
      </c>
      <c r="B11" s="83">
        <f>SUM('[3]Weizen zus.'!$D$46)</f>
        <v>49.293505000000003</v>
      </c>
      <c r="C11" s="83">
        <f>SUM('[3]Weizen zus.'!$L$46)</f>
        <v>90.488997147460566</v>
      </c>
      <c r="D11" s="124">
        <f>SUM('[3]Weizen zus.'!$G$46)</f>
        <v>446051.98333333334</v>
      </c>
    </row>
    <row r="12" spans="1:4" ht="14.25" customHeight="1">
      <c r="A12" s="96" t="s">
        <v>79</v>
      </c>
      <c r="B12" s="83">
        <f>SUM([3]Winterweizen!$D$46)</f>
        <v>45.135798333333341</v>
      </c>
      <c r="C12" s="83">
        <f>SUM([3]Winterweizen!$L$46)</f>
        <v>92.181675158878861</v>
      </c>
      <c r="D12" s="124">
        <f>SUM([3]Winterweizen!$G$46)</f>
        <v>416069.35000000003</v>
      </c>
    </row>
    <row r="13" spans="1:4" ht="14.25" customHeight="1">
      <c r="A13" s="96" t="s">
        <v>80</v>
      </c>
      <c r="B13" s="83">
        <f>SUM('[3]Sommer- u. Hartweizen'!$D$46)</f>
        <v>4.1577066666666669</v>
      </c>
      <c r="C13" s="83">
        <f>SUM('[3]Sommer- u. Hartweizen'!$L$46)</f>
        <v>72.113392639532037</v>
      </c>
      <c r="D13" s="124">
        <f>SUM('[3]Sommer- u. Hartweizen'!$G$46)</f>
        <v>29982.633333333331</v>
      </c>
    </row>
    <row r="14" spans="1:4" ht="20.100000000000001" customHeight="1">
      <c r="A14" s="96" t="s">
        <v>81</v>
      </c>
      <c r="B14" s="133" t="s">
        <v>142</v>
      </c>
      <c r="C14" s="133" t="s">
        <v>142</v>
      </c>
      <c r="D14" s="133" t="s">
        <v>142</v>
      </c>
    </row>
    <row r="15" spans="1:4" ht="25.5" customHeight="1">
      <c r="A15" s="96" t="s">
        <v>82</v>
      </c>
      <c r="B15" s="83">
        <f>SUM('[3]Futtergetreide ins.'!$D$46)</f>
        <v>5.8035583333333332</v>
      </c>
      <c r="C15" s="83">
        <f>SUM('[3]Futtergetreide ins.'!$L$46)</f>
        <v>67.340582717212286</v>
      </c>
      <c r="D15" s="124">
        <f>SUM('[3]Futtergetreide ins.'!$G$46)</f>
        <v>39081.5</v>
      </c>
    </row>
    <row r="16" spans="1:4" ht="19.350000000000001" customHeight="1">
      <c r="A16" s="96" t="s">
        <v>83</v>
      </c>
      <c r="B16" s="83">
        <f>SUM('[3]Gerste zus'!$D$46)</f>
        <v>3.6845983333333336</v>
      </c>
      <c r="C16" s="83">
        <f>SUM('[3]Gerste zus'!$L$46)</f>
        <v>71.879205286510185</v>
      </c>
      <c r="D16" s="124">
        <f>SUM('[3]Gerste zus'!$E$46)</f>
        <v>27718</v>
      </c>
    </row>
    <row r="17" spans="1:4" ht="14.25" customHeight="1">
      <c r="A17" s="96" t="s">
        <v>84</v>
      </c>
      <c r="B17" s="83">
        <f>SUM([3]Wintergerste!$D$46)</f>
        <v>2.195195</v>
      </c>
      <c r="C17" s="83">
        <f>SUM([3]Wintergerste!$L$46)</f>
        <v>83.395248865514588</v>
      </c>
      <c r="D17" s="124">
        <f>SUM([3]Wintergerste!$G$46)</f>
        <v>18306.883333333331</v>
      </c>
    </row>
    <row r="18" spans="1:4" ht="14.25" customHeight="1">
      <c r="A18" s="96" t="s">
        <v>85</v>
      </c>
      <c r="B18" s="83">
        <f>SUM([3]Sommergerste!$D$46)</f>
        <v>1.4894033333333334</v>
      </c>
      <c r="C18" s="83">
        <f>SUM([3]Sommergerste!$L$46)</f>
        <v>54.905991437286971</v>
      </c>
      <c r="D18" s="124">
        <f>SUM([3]Sommergerste!$G$46)</f>
        <v>8177.7166666666672</v>
      </c>
    </row>
    <row r="19" spans="1:4" ht="19.350000000000001" customHeight="1">
      <c r="A19" s="96" t="s">
        <v>87</v>
      </c>
      <c r="B19" s="83">
        <f>SUM('[3]Hafer u. Sommermenggetr.'!$D$46)</f>
        <v>1.8667099999999999</v>
      </c>
      <c r="C19" s="83">
        <f>SUM('[3]Hafer u. Sommermenggetr.'!$L$46)</f>
        <v>57.767676821788072</v>
      </c>
      <c r="D19" s="124">
        <f>SUM('[3]Hafer u. Sommermenggetr.'!$G$46)</f>
        <v>10783.550000000001</v>
      </c>
    </row>
    <row r="20" spans="1:4" ht="19.350000000000001" customHeight="1">
      <c r="A20" s="96" t="s">
        <v>86</v>
      </c>
      <c r="B20" s="133" t="s">
        <v>142</v>
      </c>
      <c r="C20" s="133" t="s">
        <v>142</v>
      </c>
      <c r="D20" s="133" t="s">
        <v>142</v>
      </c>
    </row>
    <row r="21" spans="1:4" ht="25.5" customHeight="1">
      <c r="A21" s="96" t="s">
        <v>42</v>
      </c>
      <c r="B21" s="83">
        <f>SUM('[4]Kartoffeln ins.'!$D$46)</f>
        <v>1.9718296666666666</v>
      </c>
      <c r="C21" s="134">
        <f>SUM('[4]Kartoffeln ins.'!$L$46)</f>
        <v>0</v>
      </c>
      <c r="D21" s="134">
        <f>SUM('[4]Kartoffeln ins.'!$G$46)</f>
        <v>0</v>
      </c>
    </row>
    <row r="22" spans="1:4" ht="20.100000000000001" customHeight="1">
      <c r="A22" s="96" t="s">
        <v>43</v>
      </c>
      <c r="B22" s="83">
        <f>SUM([4]Zuckerrüben!$D$46)</f>
        <v>1.7288400000000002</v>
      </c>
      <c r="C22" s="83">
        <f>SUM([4]Zuckerrüben!$L$46)</f>
        <v>695.51404409893337</v>
      </c>
      <c r="D22" s="124">
        <f>SUM([4]Zuckerrüben!$G$46)</f>
        <v>120243.25</v>
      </c>
    </row>
    <row r="23" spans="1:4" s="16" customFormat="1" ht="20.100000000000001" customHeight="1">
      <c r="A23" s="96" t="s">
        <v>44</v>
      </c>
      <c r="B23" s="83">
        <f>SUM([5]Winterraps!$D$46)</f>
        <v>10.753391666666666</v>
      </c>
      <c r="C23" s="83">
        <f>SUM([5]Winterraps!$L$46)</f>
        <v>41.887683498307133</v>
      </c>
      <c r="D23" s="124">
        <f>SUM([5]Winterraps!$G$46)</f>
        <v>45043.466666666674</v>
      </c>
    </row>
    <row r="24" spans="1:4" ht="20.100000000000001" customHeight="1">
      <c r="A24" s="96" t="s">
        <v>124</v>
      </c>
      <c r="B24" s="83">
        <f>SUM('[6]Gras a. d. Ackerland'!$D$46)</f>
        <v>4.1706583333333338</v>
      </c>
      <c r="C24" s="83">
        <f>SUM('[6]Gras a. d. Ackerland'!$L$46)</f>
        <v>85.539089552208964</v>
      </c>
      <c r="D24" s="124">
        <f>SUM('[6]Gras a. d. Ackerland'!$G$46)</f>
        <v>35.675431666666661</v>
      </c>
    </row>
    <row r="25" spans="1:4" ht="25.5" customHeight="1">
      <c r="A25" s="96" t="s">
        <v>123</v>
      </c>
      <c r="B25" s="83">
        <f>SUM([6]Silomais!$D$46)</f>
        <v>10.274226666666667</v>
      </c>
      <c r="C25" s="83">
        <f>SUM([6]Silomais!$L$46)</f>
        <v>402.00985118750225</v>
      </c>
      <c r="D25" s="124">
        <f>SUM([6]Silomais!$G$46)</f>
        <v>413.03403333333341</v>
      </c>
    </row>
    <row r="26" spans="1:4" ht="20.100000000000001" customHeight="1">
      <c r="A26" s="96" t="s">
        <v>121</v>
      </c>
      <c r="B26" s="83">
        <f>SUM([6]Dauerwiesen!$D$46)</f>
        <v>2.172768333333333</v>
      </c>
      <c r="C26" s="83">
        <f>SUM([6]Dauerwiesen!$L$46)</f>
        <v>75.535250344990004</v>
      </c>
      <c r="D26" s="124">
        <f>SUM([6]Dauerwiesen!$G$46)</f>
        <v>16.41206</v>
      </c>
    </row>
    <row r="27" spans="1:4" ht="20.100000000000001" customHeight="1">
      <c r="A27" s="101" t="s">
        <v>125</v>
      </c>
      <c r="B27" s="135" t="s">
        <v>5</v>
      </c>
      <c r="C27" s="135" t="s">
        <v>5</v>
      </c>
      <c r="D27" s="135" t="s">
        <v>5</v>
      </c>
    </row>
    <row r="28" spans="1:4" customFormat="1" ht="12.75" customHeight="1">
      <c r="A28" s="29"/>
    </row>
    <row r="29" spans="1:4" ht="14.25" customHeight="1">
      <c r="A29" s="186" t="s">
        <v>126</v>
      </c>
      <c r="B29" s="187"/>
      <c r="C29" s="187"/>
      <c r="D29" s="187"/>
    </row>
    <row r="30" spans="1:4" ht="18" customHeight="1"/>
    <row r="31" spans="1:4" ht="18" customHeight="1">
      <c r="A31" s="22"/>
      <c r="B31" s="18"/>
      <c r="C31" s="19"/>
      <c r="D31" s="19"/>
    </row>
    <row r="32" spans="1:4" ht="18" customHeight="1"/>
    <row r="33" spans="3:4" ht="18" customHeight="1"/>
    <row r="34" spans="3:4" ht="18" customHeight="1">
      <c r="C34" s="24"/>
      <c r="D34" s="24"/>
    </row>
    <row r="35" spans="3:4" ht="18" customHeight="1">
      <c r="C35" s="25"/>
      <c r="D35" s="25"/>
    </row>
    <row r="36" spans="3:4" ht="18" customHeight="1">
      <c r="C36" s="25"/>
      <c r="D36" s="25"/>
    </row>
    <row r="37" spans="3:4" ht="18" customHeight="1">
      <c r="C37" s="25"/>
      <c r="D37" s="25"/>
    </row>
    <row r="38" spans="3:4" ht="18" customHeight="1"/>
    <row r="39" spans="3:4" ht="18" customHeight="1"/>
  </sheetData>
  <mergeCells count="7">
    <mergeCell ref="A29:D29"/>
    <mergeCell ref="A1:D1"/>
    <mergeCell ref="A2:D2"/>
    <mergeCell ref="B5:D5"/>
    <mergeCell ref="B4:D4"/>
    <mergeCell ref="A4:A7"/>
    <mergeCell ref="B6:B7"/>
  </mergeCells>
  <phoneticPr fontId="4" type="noConversion"/>
  <conditionalFormatting sqref="A21:A27 C9:D13 C15:D19 C21:D27">
    <cfRule type="expression" dxfId="60" priority="13" stopIfTrue="1">
      <formula>MOD(ROW(),2)=1</formula>
    </cfRule>
    <cfRule type="expression" priority="14" stopIfTrue="1">
      <formula>MOD(ROW(),2)=1</formula>
    </cfRule>
  </conditionalFormatting>
  <conditionalFormatting sqref="A9:A20">
    <cfRule type="expression" dxfId="59" priority="9" stopIfTrue="1">
      <formula>MOD(ROW(),2)=1</formula>
    </cfRule>
    <cfRule type="expression" priority="10" stopIfTrue="1">
      <formula>MOD(ROW(),2)=1</formula>
    </cfRule>
  </conditionalFormatting>
  <conditionalFormatting sqref="B8:D8">
    <cfRule type="expression" dxfId="58" priority="7" stopIfTrue="1">
      <formula>MOD(ROW(),2)=1</formula>
    </cfRule>
    <cfRule type="expression" priority="8" stopIfTrue="1">
      <formula>MOD(ROW(),2)=1</formula>
    </cfRule>
  </conditionalFormatting>
  <conditionalFormatting sqref="A8">
    <cfRule type="expression" dxfId="57" priority="5" stopIfTrue="1">
      <formula>MOD(ROW(),2)=1</formula>
    </cfRule>
    <cfRule type="expression" priority="6" stopIfTrue="1">
      <formula>MOD(ROW(),2)=1</formula>
    </cfRule>
  </conditionalFormatting>
  <conditionalFormatting sqref="B9:B19 C14:D14 B21:B27">
    <cfRule type="expression" dxfId="56" priority="3" stopIfTrue="1">
      <formula>MOD(ROW(),2)=1</formula>
    </cfRule>
    <cfRule type="expression" priority="4" stopIfTrue="1">
      <formula>MOD(ROW(),2)=1</formula>
    </cfRule>
  </conditionalFormatting>
  <conditionalFormatting sqref="B20:D20">
    <cfRule type="expression" dxfId="5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election sqref="A1:D1"/>
    </sheetView>
  </sheetViews>
  <sheetFormatPr baseColWidth="10" defaultColWidth="11.28515625" defaultRowHeight="12.75"/>
  <cols>
    <col min="1" max="1" width="50.7109375" style="5" customWidth="1"/>
    <col min="2" max="4" width="13.7109375" style="5" customWidth="1"/>
    <col min="5" max="16384" width="11.28515625" style="5"/>
  </cols>
  <sheetData>
    <row r="1" spans="1:4" ht="14.25" customHeight="1">
      <c r="A1" s="176" t="s">
        <v>110</v>
      </c>
      <c r="B1" s="176"/>
      <c r="C1" s="176"/>
      <c r="D1" s="176"/>
    </row>
    <row r="2" spans="1:4" ht="18.75" customHeight="1">
      <c r="A2" s="176" t="s">
        <v>112</v>
      </c>
      <c r="B2" s="176"/>
      <c r="C2" s="176"/>
      <c r="D2" s="176"/>
    </row>
    <row r="3" spans="1:4" ht="12.75" customHeight="1">
      <c r="A3" s="20"/>
      <c r="B3" s="20"/>
      <c r="C3" s="20"/>
      <c r="D3" s="20"/>
    </row>
    <row r="4" spans="1:4" ht="19.5" customHeight="1">
      <c r="A4" s="177" t="s">
        <v>0</v>
      </c>
      <c r="B4" s="191" t="s">
        <v>45</v>
      </c>
      <c r="C4" s="189"/>
      <c r="D4" s="189"/>
    </row>
    <row r="5" spans="1:4" ht="19.5" customHeight="1">
      <c r="A5" s="178"/>
      <c r="B5" s="191">
        <v>2014</v>
      </c>
      <c r="C5" s="189">
        <v>2012</v>
      </c>
      <c r="D5" s="189"/>
    </row>
    <row r="6" spans="1:4" ht="19.5" customHeight="1">
      <c r="A6" s="178"/>
      <c r="B6" s="180" t="s">
        <v>149</v>
      </c>
      <c r="C6" s="61" t="s">
        <v>1</v>
      </c>
      <c r="D6" s="62" t="s">
        <v>2</v>
      </c>
    </row>
    <row r="7" spans="1:4" ht="19.5" customHeight="1">
      <c r="A7" s="179"/>
      <c r="B7" s="181"/>
      <c r="C7" s="61" t="s">
        <v>3</v>
      </c>
      <c r="D7" s="62" t="s">
        <v>4</v>
      </c>
    </row>
    <row r="8" spans="1:4" ht="14.25" customHeight="1">
      <c r="A8" s="63"/>
      <c r="B8" s="107"/>
      <c r="C8" s="109"/>
      <c r="D8" s="110"/>
    </row>
    <row r="9" spans="1:4" ht="19.5" customHeight="1">
      <c r="A9" s="67" t="s">
        <v>37</v>
      </c>
      <c r="B9" s="68">
        <f>SUM('[3]Getreide ins.'!$B$47)</f>
        <v>53.073140000000002</v>
      </c>
      <c r="C9" s="69">
        <f>SUM('[3]Getreide ins.'!$K$47)</f>
        <v>98.63</v>
      </c>
      <c r="D9" s="70">
        <f>SUM('[3]Getreide ins.'!$E$47)</f>
        <v>523446.69999999995</v>
      </c>
    </row>
    <row r="10" spans="1:4" ht="25.5" customHeight="1">
      <c r="A10" s="67" t="s">
        <v>77</v>
      </c>
      <c r="B10" s="68">
        <f>SUM('[3]Brotgetreide ins.'!$B$47)</f>
        <v>46.984290000000001</v>
      </c>
      <c r="C10" s="69">
        <f>SUM('[3]Brotgetreide ins.'!$K$47)</f>
        <v>101.29</v>
      </c>
      <c r="D10" s="70">
        <f>SUM('[3]Brotgetreide ins.'!$E$47)</f>
        <v>475899.1</v>
      </c>
    </row>
    <row r="11" spans="1:4" ht="19.5" customHeight="1">
      <c r="A11" s="67" t="s">
        <v>78</v>
      </c>
      <c r="B11" s="68">
        <f>SUM('[3]Weizen zus.'!$B$47)</f>
        <v>46.311750000000004</v>
      </c>
      <c r="C11" s="69">
        <f>SUM('[3]Weizen zus.'!$K$47)</f>
        <v>101.52</v>
      </c>
      <c r="D11" s="70">
        <f>SUM('[3]Weizen zus.'!$E$47)</f>
        <v>470165.5</v>
      </c>
    </row>
    <row r="12" spans="1:4" ht="14.25" customHeight="1">
      <c r="A12" s="67" t="s">
        <v>79</v>
      </c>
      <c r="B12" s="68">
        <f>SUM([3]Winterweizen!$B$47)</f>
        <v>43.936720000000001</v>
      </c>
      <c r="C12" s="69">
        <f>SUM([3]Winterweizen!$K$47)</f>
        <v>102.59</v>
      </c>
      <c r="D12" s="70">
        <f>SUM([3]Winterweizen!$E$47)</f>
        <v>450731.4</v>
      </c>
    </row>
    <row r="13" spans="1:4" ht="14.25" customHeight="1">
      <c r="A13" s="67" t="s">
        <v>80</v>
      </c>
      <c r="B13" s="71" t="s">
        <v>142</v>
      </c>
      <c r="C13" s="72" t="s">
        <v>142</v>
      </c>
      <c r="D13" s="73" t="s">
        <v>142</v>
      </c>
    </row>
    <row r="14" spans="1:4" ht="19.899999999999999" customHeight="1">
      <c r="A14" s="67" t="s">
        <v>81</v>
      </c>
      <c r="B14" s="71" t="s">
        <v>142</v>
      </c>
      <c r="C14" s="72" t="s">
        <v>142</v>
      </c>
      <c r="D14" s="73" t="s">
        <v>142</v>
      </c>
    </row>
    <row r="15" spans="1:4" ht="25.5" customHeight="1">
      <c r="A15" s="67" t="s">
        <v>82</v>
      </c>
      <c r="B15" s="68">
        <f>SUM('[3]Futtergetreide ins.'!$B$47)</f>
        <v>6.0888500000000008</v>
      </c>
      <c r="C15" s="69">
        <f>SUM('[3]Futtergetreide ins.'!$K$47)</f>
        <v>78.09</v>
      </c>
      <c r="D15" s="70">
        <f>SUM('[3]Futtergetreide ins.'!$E$47)</f>
        <v>47547.600000000006</v>
      </c>
    </row>
    <row r="16" spans="1:4" ht="19.5" customHeight="1">
      <c r="A16" s="67" t="s">
        <v>83</v>
      </c>
      <c r="B16" s="68">
        <f>SUM('[3]Gerste zus'!$B$47)</f>
        <v>3.4973999999999998</v>
      </c>
      <c r="C16" s="69">
        <f>SUM('[3]Gerste zus'!$K$47)</f>
        <v>88.93</v>
      </c>
      <c r="D16" s="70">
        <f>SUM('[3]Gerste zus'!$E$47)</f>
        <v>31102.799999999999</v>
      </c>
    </row>
    <row r="17" spans="1:8" ht="14.25" customHeight="1">
      <c r="A17" s="67" t="s">
        <v>84</v>
      </c>
      <c r="B17" s="68">
        <f>SUM([3]Wintergerste!$B$47)</f>
        <v>2.8081100000000001</v>
      </c>
      <c r="C17" s="69">
        <f>SUM([3]Wintergerste!$K$47)</f>
        <v>96.11</v>
      </c>
      <c r="D17" s="70">
        <f>SUM([3]Wintergerste!$E$47)</f>
        <v>26989.5</v>
      </c>
    </row>
    <row r="18" spans="1:8" ht="14.25" customHeight="1">
      <c r="A18" s="67" t="s">
        <v>85</v>
      </c>
      <c r="B18" s="68">
        <f>SUM([3]Sommergerste!$B$47)</f>
        <v>0.68928999999999996</v>
      </c>
      <c r="C18" s="69">
        <f>SUM([3]Sommergerste!$K$47)</f>
        <v>59.67</v>
      </c>
      <c r="D18" s="70">
        <f>SUM([3]Sommergerste!$E$47)</f>
        <v>4113.3</v>
      </c>
    </row>
    <row r="19" spans="1:8" ht="19.899999999999999" customHeight="1">
      <c r="A19" s="67" t="s">
        <v>87</v>
      </c>
      <c r="B19" s="68">
        <f>SUM('[3]Hafer u. Sommermenggetr.'!$B$47)</f>
        <v>2.1575300000000004</v>
      </c>
      <c r="C19" s="69">
        <f>SUM('[3]Hafer u. Sommermenggetr.'!$K$47)</f>
        <v>60.14</v>
      </c>
      <c r="D19" s="70">
        <f>SUM('[3]Hafer u. Sommermenggetr.'!$E$47)</f>
        <v>12974.7</v>
      </c>
    </row>
    <row r="20" spans="1:8" ht="19.899999999999999" customHeight="1">
      <c r="A20" s="67" t="s">
        <v>86</v>
      </c>
      <c r="B20" s="71" t="s">
        <v>142</v>
      </c>
      <c r="C20" s="72" t="s">
        <v>142</v>
      </c>
      <c r="D20" s="73" t="s">
        <v>142</v>
      </c>
    </row>
    <row r="21" spans="1:8" ht="25.5" customHeight="1">
      <c r="A21" s="67" t="s">
        <v>42</v>
      </c>
      <c r="B21" s="68">
        <f>SUM('[4]Kartoffeln ins.'!$B$47)</f>
        <v>2.4690700000000003</v>
      </c>
      <c r="C21" s="121" t="s">
        <v>5</v>
      </c>
      <c r="D21" s="121" t="s">
        <v>5</v>
      </c>
    </row>
    <row r="22" spans="1:8" ht="19.899999999999999" customHeight="1">
      <c r="A22" s="67" t="s">
        <v>43</v>
      </c>
      <c r="B22" s="68">
        <f>SUM([4]Zuckerrüben!$B$47)</f>
        <v>1.9479900000000001</v>
      </c>
      <c r="C22" s="69">
        <f>SUM([4]Zuckerrüben!$K$47)</f>
        <v>934.08</v>
      </c>
      <c r="D22" s="70">
        <f>SUM([4]Zuckerrüben!$E$47)</f>
        <v>181958.7</v>
      </c>
    </row>
    <row r="23" spans="1:8" ht="19.899999999999999" customHeight="1">
      <c r="A23" s="67" t="s">
        <v>44</v>
      </c>
      <c r="B23" s="68">
        <f>SUM([5]Winterraps!$B$47)</f>
        <v>12.23434</v>
      </c>
      <c r="C23" s="69">
        <f>SUM([5]Winterraps!$K$47)</f>
        <v>48.59</v>
      </c>
      <c r="D23" s="70">
        <f>SUM([5]Winterraps!$E$47)</f>
        <v>59440.6</v>
      </c>
    </row>
    <row r="24" spans="1:8" ht="19.899999999999999" customHeight="1">
      <c r="A24" s="67" t="s">
        <v>124</v>
      </c>
      <c r="B24" s="68">
        <f>SUM('[6]Gras a. d. Ackerland'!$B$47)</f>
        <v>4.2708000000000004</v>
      </c>
      <c r="C24" s="69">
        <f>SUM('[6]Gras a. d. Ackerland'!$K$47)</f>
        <v>100.75091317785893</v>
      </c>
      <c r="D24" s="70">
        <f>SUM('[6]Gras a. d. Ackerland'!$E$47)</f>
        <v>43.028700000000001</v>
      </c>
    </row>
    <row r="25" spans="1:8" ht="25.5" customHeight="1">
      <c r="A25" s="67" t="s">
        <v>90</v>
      </c>
      <c r="B25" s="68">
        <f>SUM([6]Silomais!$B$47)</f>
        <v>9.2854799999999997</v>
      </c>
      <c r="C25" s="69">
        <f>SUM([6]Silomais!$K$47)</f>
        <v>426.34877249210598</v>
      </c>
      <c r="D25" s="70">
        <f>SUM([6]Silomais!$E$47)</f>
        <v>395.88529999999997</v>
      </c>
    </row>
    <row r="26" spans="1:8" ht="19.899999999999999" customHeight="1">
      <c r="A26" s="67" t="s">
        <v>121</v>
      </c>
      <c r="B26" s="136" t="s">
        <v>5</v>
      </c>
      <c r="C26" s="137" t="s">
        <v>5</v>
      </c>
      <c r="D26" s="138" t="s">
        <v>5</v>
      </c>
    </row>
    <row r="27" spans="1:8" ht="19.899999999999999" customHeight="1">
      <c r="A27" s="75" t="s">
        <v>125</v>
      </c>
      <c r="B27" s="115">
        <f>SUM('[6] Weiden einschl. Mähw.'!$B$47)</f>
        <v>59.976930000000003</v>
      </c>
      <c r="C27" s="116">
        <f>SUM('[6] Weiden einschl. Mähw.'!$K$47)</f>
        <v>84.64991455881453</v>
      </c>
      <c r="D27" s="78">
        <f>SUM('[6] Weiden einschl. Mähw.'!$E$47)</f>
        <v>507.70420000000001</v>
      </c>
    </row>
    <row r="28" spans="1:8" ht="12.75" customHeight="1">
      <c r="A28" s="29"/>
      <c r="B28"/>
      <c r="C28"/>
      <c r="D28"/>
    </row>
    <row r="29" spans="1:8" ht="12.75" customHeight="1">
      <c r="A29" s="23" t="s">
        <v>150</v>
      </c>
    </row>
    <row r="30" spans="1:8">
      <c r="A30" s="190" t="s">
        <v>152</v>
      </c>
      <c r="B30" s="187"/>
      <c r="C30" s="187"/>
      <c r="D30" s="187"/>
      <c r="H30" s="25"/>
    </row>
    <row r="31" spans="1:8" ht="19.5" customHeight="1">
      <c r="A31" s="21"/>
      <c r="B31" s="18"/>
      <c r="C31" s="19"/>
      <c r="D31" s="19"/>
    </row>
    <row r="32" spans="1:8" ht="19.5" customHeight="1">
      <c r="A32" s="21"/>
    </row>
    <row r="33" spans="1:1" ht="19.5" customHeight="1">
      <c r="A33" s="22"/>
    </row>
    <row r="34" spans="1:1" ht="19.5" customHeight="1"/>
    <row r="35" spans="1:1" ht="19.5" customHeight="1"/>
    <row r="36" spans="1:1" ht="19.5" customHeight="1"/>
    <row r="37" spans="1:1" ht="19.5" customHeight="1"/>
  </sheetData>
  <mergeCells count="7">
    <mergeCell ref="A30:D30"/>
    <mergeCell ref="A4:A7"/>
    <mergeCell ref="A1:D1"/>
    <mergeCell ref="A2:D2"/>
    <mergeCell ref="B4:D4"/>
    <mergeCell ref="B5:D5"/>
    <mergeCell ref="B6:B7"/>
  </mergeCells>
  <phoneticPr fontId="4" type="noConversion"/>
  <conditionalFormatting sqref="B21 B27:C27 B8:D12 B22:D26 B15:D19">
    <cfRule type="expression" dxfId="54" priority="27" stopIfTrue="1">
      <formula>MOD(ROW(),2)=1</formula>
    </cfRule>
    <cfRule type="expression" priority="28" stopIfTrue="1">
      <formula>MOD(ROW(),2)=1</formula>
    </cfRule>
  </conditionalFormatting>
  <conditionalFormatting sqref="A8">
    <cfRule type="expression" dxfId="53" priority="19" stopIfTrue="1">
      <formula>MOD(ROW(),2)=1</formula>
    </cfRule>
    <cfRule type="expression" priority="20" stopIfTrue="1">
      <formula>MOD(ROW(),2)=1</formula>
    </cfRule>
  </conditionalFormatting>
  <conditionalFormatting sqref="D27">
    <cfRule type="expression" dxfId="52" priority="17" stopIfTrue="1">
      <formula>MOD(ROW(),2)=1</formula>
    </cfRule>
    <cfRule type="expression" priority="18" stopIfTrue="1">
      <formula>MOD(ROW(),2)=1</formula>
    </cfRule>
  </conditionalFormatting>
  <conditionalFormatting sqref="A21:A27">
    <cfRule type="expression" dxfId="51" priority="15" stopIfTrue="1">
      <formula>MOD(ROW(),2)=1</formula>
    </cfRule>
    <cfRule type="expression" priority="16" stopIfTrue="1">
      <formula>MOD(ROW(),2)=1</formula>
    </cfRule>
  </conditionalFormatting>
  <conditionalFormatting sqref="A9:A20">
    <cfRule type="expression" dxfId="50" priority="13" stopIfTrue="1">
      <formula>MOD(ROW(),2)=1</formula>
    </cfRule>
    <cfRule type="expression" priority="14" stopIfTrue="1">
      <formula>MOD(ROW(),2)=1</formula>
    </cfRule>
  </conditionalFormatting>
  <conditionalFormatting sqref="C21:D21">
    <cfRule type="expression" dxfId="49" priority="11" stopIfTrue="1">
      <formula>MOD(ROW(),2)=1</formula>
    </cfRule>
    <cfRule type="expression" priority="12" stopIfTrue="1">
      <formula>MOD(ROW(),2)=1</formula>
    </cfRule>
  </conditionalFormatting>
  <conditionalFormatting sqref="B14:D14">
    <cfRule type="expression" dxfId="48" priority="5" stopIfTrue="1">
      <formula>MOD(ROW(),2)=1</formula>
    </cfRule>
    <cfRule type="expression" priority="6" stopIfTrue="1">
      <formula>MOD(ROW(),2)=1</formula>
    </cfRule>
  </conditionalFormatting>
  <conditionalFormatting sqref="B20:D20">
    <cfRule type="expression" dxfId="47" priority="3" stopIfTrue="1">
      <formula>MOD(ROW(),2)=1</formula>
    </cfRule>
    <cfRule type="expression" priority="4" stopIfTrue="1">
      <formula>MOD(ROW(),2)=1</formula>
    </cfRule>
  </conditionalFormatting>
  <conditionalFormatting sqref="B13:D13">
    <cfRule type="expression" dxfId="4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10" workbookViewId="0">
      <selection sqref="A1:D1"/>
    </sheetView>
  </sheetViews>
  <sheetFormatPr baseColWidth="10" defaultColWidth="11.28515625" defaultRowHeight="12.75"/>
  <cols>
    <col min="1" max="1" width="50.7109375" customWidth="1"/>
    <col min="2" max="4" width="13.7109375" customWidth="1"/>
  </cols>
  <sheetData>
    <row r="1" spans="1:4" ht="14.25" customHeight="1">
      <c r="A1" s="176" t="s">
        <v>110</v>
      </c>
      <c r="B1" s="176"/>
      <c r="C1" s="176"/>
      <c r="D1" s="176"/>
    </row>
    <row r="2" spans="1:4" ht="19.5" customHeight="1">
      <c r="A2" s="176" t="s">
        <v>113</v>
      </c>
      <c r="B2" s="176"/>
      <c r="C2" s="176"/>
      <c r="D2" s="176"/>
    </row>
    <row r="3" spans="1:4" ht="12.75" customHeight="1">
      <c r="A3" s="113"/>
      <c r="B3" s="20"/>
      <c r="C3" s="20"/>
      <c r="D3" s="20"/>
    </row>
    <row r="4" spans="1:4" ht="19.5" customHeight="1">
      <c r="A4" s="177" t="s">
        <v>0</v>
      </c>
      <c r="B4" s="189" t="s">
        <v>46</v>
      </c>
      <c r="C4" s="189"/>
      <c r="D4" s="189"/>
    </row>
    <row r="5" spans="1:4" ht="19.5" customHeight="1">
      <c r="A5" s="178"/>
      <c r="B5" s="189" t="s">
        <v>135</v>
      </c>
      <c r="C5" s="189"/>
      <c r="D5" s="189"/>
    </row>
    <row r="6" spans="1:4" ht="19.5" customHeight="1">
      <c r="A6" s="178"/>
      <c r="B6" s="180" t="s">
        <v>151</v>
      </c>
      <c r="C6" s="61" t="s">
        <v>1</v>
      </c>
      <c r="D6" s="62" t="s">
        <v>2</v>
      </c>
    </row>
    <row r="7" spans="1:4" ht="19.5" customHeight="1">
      <c r="A7" s="179"/>
      <c r="B7" s="181"/>
      <c r="C7" s="61" t="s">
        <v>3</v>
      </c>
      <c r="D7" s="62" t="s">
        <v>4</v>
      </c>
    </row>
    <row r="8" spans="1:4" ht="19.5" customHeight="1">
      <c r="A8" s="63"/>
      <c r="B8" s="105"/>
      <c r="C8" s="65"/>
      <c r="D8" s="66"/>
    </row>
    <row r="9" spans="1:4" ht="19.5" customHeight="1">
      <c r="A9" s="96" t="s">
        <v>37</v>
      </c>
      <c r="B9" s="83">
        <f>SUM('[7]Getreide insg.'!$D$46)</f>
        <v>39.049610000000008</v>
      </c>
      <c r="C9" s="83">
        <f>SUM('[7]Getreide insg.'!$L$46)</f>
        <v>70.385436201112725</v>
      </c>
      <c r="D9" s="70">
        <f>SUM('[7]Getreide insg.'!$G$46)</f>
        <v>274852.38333333336</v>
      </c>
    </row>
    <row r="10" spans="1:4" ht="25.5" customHeight="1">
      <c r="A10" s="96" t="s">
        <v>77</v>
      </c>
      <c r="B10" s="83">
        <f>SUM([7]Brotgetreide!$D$46)</f>
        <v>25.949000000000002</v>
      </c>
      <c r="C10" s="83">
        <f>SUM([7]Brotgetreide!$L$46)</f>
        <v>74.782541395301052</v>
      </c>
      <c r="D10" s="70">
        <f>SUM([7]Brotgetreide!$G$46)</f>
        <v>194053.21666666667</v>
      </c>
    </row>
    <row r="11" spans="1:4" ht="19.5" customHeight="1">
      <c r="A11" s="96" t="s">
        <v>78</v>
      </c>
      <c r="B11" s="83">
        <f>SUM('[7]Weizen zus.'!$D$46)</f>
        <v>17.738938333333337</v>
      </c>
      <c r="C11" s="83">
        <f>SUM('[7]Weizen zus.'!$L$46)</f>
        <v>78.688418312896033</v>
      </c>
      <c r="D11" s="70">
        <f>SUM('[7]Weizen zus.'!$G$46)</f>
        <v>139584.90000000002</v>
      </c>
    </row>
    <row r="12" spans="1:4" ht="14.25" customHeight="1">
      <c r="A12" s="96" t="s">
        <v>79</v>
      </c>
      <c r="B12" s="83">
        <f>SUM([7]Winterweizen!$D$46)</f>
        <v>17.060281666666665</v>
      </c>
      <c r="C12" s="83">
        <f>SUM([7]Winterweizen!$L$46)</f>
        <v>79.452547139462027</v>
      </c>
      <c r="D12" s="70">
        <f>SUM([7]Winterweizen!$G$46)</f>
        <v>135548.28333333333</v>
      </c>
    </row>
    <row r="13" spans="1:4" ht="14.25" customHeight="1">
      <c r="A13" s="96" t="s">
        <v>80</v>
      </c>
      <c r="B13" s="83">
        <f>SUM('[7]Sommer- u. Hartweizen'!$D$46)</f>
        <v>0.6786566666666668</v>
      </c>
      <c r="C13" s="83">
        <f>SUM('[7]Sommer- u. Hartweizen'!$L$46)</f>
        <v>59.479510994759252</v>
      </c>
      <c r="D13" s="70">
        <f>SUM('[7]Sommer- u. Hartweizen'!$G$46)</f>
        <v>4036.6166666666668</v>
      </c>
    </row>
    <row r="14" spans="1:4" ht="19.899999999999999" customHeight="1">
      <c r="A14" s="96" t="s">
        <v>81</v>
      </c>
      <c r="B14" s="83">
        <f>SUM([7]Roggen!$D$46)</f>
        <v>8.2100616666666664</v>
      </c>
      <c r="C14" s="83">
        <f>SUM([7]Roggen!$L$46)</f>
        <v>66.343370949101669</v>
      </c>
      <c r="D14" s="70">
        <f>SUM([7]Roggen!$G$46)</f>
        <v>54468.316666666658</v>
      </c>
    </row>
    <row r="15" spans="1:4" ht="25.5" customHeight="1">
      <c r="A15" s="96" t="s">
        <v>82</v>
      </c>
      <c r="B15" s="83">
        <f>SUM([7]Futtergetreide!$D$46)</f>
        <v>13.100610000000001</v>
      </c>
      <c r="C15" s="83">
        <f>SUM([7]Futtergetreide!$L$46)</f>
        <v>61.675881250313282</v>
      </c>
      <c r="D15" s="70">
        <f>SUM([7]Futtergetreide!$G$46)</f>
        <v>80799.166666666672</v>
      </c>
    </row>
    <row r="16" spans="1:4" ht="19.5" customHeight="1">
      <c r="A16" s="96" t="s">
        <v>83</v>
      </c>
      <c r="B16" s="83">
        <f>SUM('[7]Gerste zus.'!$D$46)</f>
        <v>9.747326666666666</v>
      </c>
      <c r="C16" s="83">
        <f>SUM('[7]Gerste zus.'!$L$46)</f>
        <v>63.254420528295284</v>
      </c>
      <c r="D16" s="70">
        <f>SUM('[7]Gerste zus.'!$G$46)</f>
        <v>61656.15</v>
      </c>
    </row>
    <row r="17" spans="1:4" ht="14.25" customHeight="1">
      <c r="A17" s="96" t="s">
        <v>84</v>
      </c>
      <c r="B17" s="83">
        <f>SUM([7]Wintergerste!$D$46)</f>
        <v>6.1690816666666661</v>
      </c>
      <c r="C17" s="83">
        <f>SUM([7]Wintergerste!$L$46)</f>
        <v>73.409413448625116</v>
      </c>
      <c r="D17" s="70">
        <f>SUM([7]Wintergerste!$G$46)</f>
        <v>45286.866666666661</v>
      </c>
    </row>
    <row r="18" spans="1:4" ht="14.25" customHeight="1">
      <c r="A18" s="96" t="s">
        <v>85</v>
      </c>
      <c r="B18" s="83">
        <f>SUM([7]Sommergerste!$D$46)</f>
        <v>3.5782450000000003</v>
      </c>
      <c r="C18" s="83">
        <f>SUM([7]Sommergerste!$L$46)</f>
        <v>45.746681217561502</v>
      </c>
      <c r="D18" s="70">
        <f>SUM([7]Sommergerste!$G$46)</f>
        <v>16369.283333333335</v>
      </c>
    </row>
    <row r="19" spans="1:4" ht="19.899999999999999" customHeight="1">
      <c r="A19" s="96" t="s">
        <v>87</v>
      </c>
      <c r="B19" s="83">
        <f>SUM('[7]Hafer u. Sommermenggetr.'!$D$46)</f>
        <v>1.6949833333333335</v>
      </c>
      <c r="C19" s="83">
        <f>SUM('[7]Hafer u. Sommermenggetr.'!$L$46)</f>
        <v>49.034700439532344</v>
      </c>
      <c r="D19" s="70">
        <f>SUM('[7]Hafer u. Sommermenggetr.'!$G$46)</f>
        <v>8311.3000000000011</v>
      </c>
    </row>
    <row r="20" spans="1:4" ht="19.899999999999999" customHeight="1">
      <c r="A20" s="96" t="s">
        <v>86</v>
      </c>
      <c r="B20" s="83">
        <f>SUM([7]Triticale!$D$46)</f>
        <v>1.6582999999999999</v>
      </c>
      <c r="C20" s="139">
        <f>SUM([7]Triticale!$L$46)</f>
        <v>65.31819735070053</v>
      </c>
      <c r="D20" s="74">
        <f>SUM([7]Triticale!$G$46)</f>
        <v>10831.716666666667</v>
      </c>
    </row>
    <row r="21" spans="1:4" ht="25.5" customHeight="1">
      <c r="A21" s="96" t="s">
        <v>42</v>
      </c>
      <c r="B21" s="83">
        <f>SUM('[8]Kartoffeln ins.'!$D$46)</f>
        <v>0.7984646666666666</v>
      </c>
      <c r="C21" s="134">
        <f>SUM('[8]Kartoffeln ins.'!$L$46)</f>
        <v>0</v>
      </c>
      <c r="D21" s="131">
        <f>SUM('[8]Kartoffeln ins.'!$G$46)</f>
        <v>0</v>
      </c>
    </row>
    <row r="22" spans="1:4" ht="19.5" customHeight="1">
      <c r="A22" s="96" t="s">
        <v>43</v>
      </c>
      <c r="B22" s="83">
        <f>SUM([8]Zuckerrüben!$D$46)</f>
        <v>1.8069249999999999</v>
      </c>
      <c r="C22" s="83">
        <f>SUM([8]Zuckerrüben!$L$46)</f>
        <v>616.38926168306193</v>
      </c>
      <c r="D22" s="70">
        <f>SUM([8]Zuckerrüben!$G$46)</f>
        <v>111376.91666666667</v>
      </c>
    </row>
    <row r="23" spans="1:4" ht="19.5" customHeight="1">
      <c r="A23" s="96" t="s">
        <v>44</v>
      </c>
      <c r="B23" s="83">
        <f>SUM([9]Winterraps!$D$46)</f>
        <v>10.415128333333334</v>
      </c>
      <c r="C23" s="83">
        <f>SUM([9]Winterraps!$L$46)</f>
        <v>39.493080338104328</v>
      </c>
      <c r="D23" s="70">
        <f>SUM([9]Winterraps!$G$46)</f>
        <v>41132.549999999996</v>
      </c>
    </row>
    <row r="24" spans="1:4" ht="19.5" customHeight="1">
      <c r="A24" s="96" t="s">
        <v>124</v>
      </c>
      <c r="B24" s="83">
        <f>SUM('[10]Gras a. d. Ackerland'!$D$46)</f>
        <v>14.559918333333332</v>
      </c>
      <c r="C24" s="83">
        <f>SUM('[10]Gras a. d. Ackerland'!$L$46)</f>
        <v>79.482339129420495</v>
      </c>
      <c r="D24" s="70">
        <f>SUM('[10]Gras a. d. Ackerland'!$G$46)</f>
        <v>115725.63666666667</v>
      </c>
    </row>
    <row r="25" spans="1:4" ht="25.5" customHeight="1">
      <c r="A25" s="96" t="s">
        <v>123</v>
      </c>
      <c r="B25" s="83">
        <f>SUM([10]Silomais!$D$46)</f>
        <v>61.156621666666666</v>
      </c>
      <c r="C25" s="83">
        <f>SUM([10]Silomais!$L$46)</f>
        <v>379.51190512948818</v>
      </c>
      <c r="D25" s="70">
        <f>SUM([10]Silomais!$G$46)</f>
        <v>2320966.6</v>
      </c>
    </row>
    <row r="26" spans="1:4" ht="19.5" customHeight="1">
      <c r="A26" s="96" t="s">
        <v>121</v>
      </c>
      <c r="B26" s="83">
        <f>SUM([10]Dauerwiesen!$D$46)</f>
        <v>12.262808333333332</v>
      </c>
      <c r="C26" s="83">
        <f>SUM([10]Dauerwiesen!$L$46)</f>
        <v>74.047304960731537</v>
      </c>
      <c r="D26" s="70">
        <f>SUM([10]Dauerwiesen!$G$46)</f>
        <v>90802.790833333318</v>
      </c>
    </row>
    <row r="27" spans="1:4" ht="19.5" customHeight="1">
      <c r="A27" s="101" t="s">
        <v>125</v>
      </c>
      <c r="B27" s="140" t="s">
        <v>5</v>
      </c>
      <c r="C27" s="135" t="s">
        <v>5</v>
      </c>
      <c r="D27" s="132" t="s">
        <v>5</v>
      </c>
    </row>
    <row r="28" spans="1:4" ht="12.75" customHeight="1">
      <c r="A28" s="29"/>
    </row>
    <row r="29" spans="1:4" ht="12.75" customHeight="1">
      <c r="A29" s="186" t="s">
        <v>153</v>
      </c>
      <c r="B29" s="187"/>
      <c r="C29" s="187"/>
      <c r="D29" s="187"/>
    </row>
    <row r="30" spans="1:4" ht="19.5" customHeight="1">
      <c r="A30" s="21"/>
      <c r="B30" s="17"/>
      <c r="C30" s="5"/>
      <c r="D30" s="5"/>
    </row>
    <row r="31" spans="1:4" ht="19.5" customHeight="1">
      <c r="A31" s="22"/>
      <c r="B31" s="18"/>
      <c r="C31" s="19"/>
      <c r="D31" s="19"/>
    </row>
    <row r="32" spans="1:4" ht="19.5" customHeight="1">
      <c r="A32" s="21"/>
      <c r="B32" s="5"/>
      <c r="C32" s="5"/>
      <c r="D32" s="5"/>
    </row>
    <row r="33" spans="1:4" ht="19.5" customHeight="1">
      <c r="A33" s="22"/>
      <c r="B33" s="5"/>
      <c r="C33" s="5"/>
      <c r="D33" s="5"/>
    </row>
    <row r="34" spans="1:4" ht="19.5" customHeight="1"/>
    <row r="35" spans="1:4" ht="19.5" customHeight="1"/>
    <row r="36" spans="1:4" ht="19.5" customHeight="1"/>
    <row r="37" spans="1:4" ht="19.5" customHeight="1"/>
  </sheetData>
  <mergeCells count="7">
    <mergeCell ref="A29:D29"/>
    <mergeCell ref="A4:A7"/>
    <mergeCell ref="A1:D1"/>
    <mergeCell ref="A2:D2"/>
    <mergeCell ref="B4:D4"/>
    <mergeCell ref="B5:D5"/>
    <mergeCell ref="B6:B7"/>
  </mergeCells>
  <phoneticPr fontId="4" type="noConversion"/>
  <conditionalFormatting sqref="C9:D27">
    <cfRule type="expression" dxfId="45" priority="17" stopIfTrue="1">
      <formula>MOD(ROW(),2)=1</formula>
    </cfRule>
    <cfRule type="expression" priority="18" stopIfTrue="1">
      <formula>MOD(ROW(),2)=1</formula>
    </cfRule>
  </conditionalFormatting>
  <conditionalFormatting sqref="B8:D8">
    <cfRule type="expression" dxfId="44" priority="11" stopIfTrue="1">
      <formula>MOD(ROW(),2)=1</formula>
    </cfRule>
    <cfRule type="expression" priority="12" stopIfTrue="1">
      <formula>MOD(ROW(),2)=1</formula>
    </cfRule>
  </conditionalFormatting>
  <conditionalFormatting sqref="A8">
    <cfRule type="expression" dxfId="43" priority="9" stopIfTrue="1">
      <formula>MOD(ROW(),2)=1</formula>
    </cfRule>
    <cfRule type="expression" priority="10" stopIfTrue="1">
      <formula>MOD(ROW(),2)=1</formula>
    </cfRule>
  </conditionalFormatting>
  <conditionalFormatting sqref="B27">
    <cfRule type="expression" dxfId="42" priority="7" stopIfTrue="1">
      <formula>MOD(ROW(),2)=1</formula>
    </cfRule>
    <cfRule type="expression" priority="8" stopIfTrue="1">
      <formula>MOD(ROW(),2)=1</formula>
    </cfRule>
  </conditionalFormatting>
  <conditionalFormatting sqref="A21:A27">
    <cfRule type="expression" dxfId="41" priority="5" stopIfTrue="1">
      <formula>MOD(ROW(),2)=1</formula>
    </cfRule>
    <cfRule type="expression" priority="6" stopIfTrue="1">
      <formula>MOD(ROW(),2)=1</formula>
    </cfRule>
  </conditionalFormatting>
  <conditionalFormatting sqref="A9:A20">
    <cfRule type="expression" dxfId="40" priority="3" stopIfTrue="1">
      <formula>MOD(ROW(),2)=1</formula>
    </cfRule>
    <cfRule type="expression" priority="4" stopIfTrue="1">
      <formula>MOD(ROW(),2)=1</formula>
    </cfRule>
  </conditionalFormatting>
  <conditionalFormatting sqref="B9:B26">
    <cfRule type="expression" dxfId="39"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C_I_C_II_j14_S</vt:lpstr>
      <vt:lpstr>Impressum (S.2)</vt:lpstr>
      <vt:lpstr>Inhalt (S.3)</vt:lpstr>
      <vt:lpstr>Tab.1.1 (S.4)</vt:lpstr>
      <vt:lpstr>Tab.1.2 (S.5)</vt:lpstr>
      <vt:lpstr>Tab.1.3 (S.6)</vt:lpstr>
      <vt:lpstr>Tab.1.4 (S.7)</vt:lpstr>
      <vt:lpstr>noch Tab.1.4 (S.8)</vt:lpstr>
      <vt:lpstr>Tab.1.5 (S.9)</vt:lpstr>
      <vt:lpstr>noch Tab.1.5 (S.10)</vt:lpstr>
      <vt:lpstr>Tab.1.6 (S.11)</vt:lpstr>
      <vt:lpstr>noch Tab.1.6 (S.12)</vt:lpstr>
      <vt:lpstr>Tab.1.7 (S.13)</vt:lpstr>
      <vt:lpstr>noch Tab.1.7 (S.14)</vt:lpstr>
      <vt:lpstr>Tab.2 (S.15)</vt:lpstr>
      <vt:lpstr>noch Tab.2 (S.16)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Nottelmann, Martin</dc:creator>
  <cp:lastModifiedBy>Grabowsky, Oliver</cp:lastModifiedBy>
  <cp:lastPrinted>2015-05-07T05:52:52Z</cp:lastPrinted>
  <dcterms:created xsi:type="dcterms:W3CDTF">2013-05-03T10:13:53Z</dcterms:created>
  <dcterms:modified xsi:type="dcterms:W3CDTF">2015-05-07T06:04:28Z</dcterms:modified>
</cp:coreProperties>
</file>