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3980" windowHeight="883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</externalReferences>
  <definedNames>
    <definedName name="_xlnm.Print_Area" localSheetId="1">'Seite 1'!$A$1:$F$48</definedName>
    <definedName name="_xlnm.Print_Area" localSheetId="2">'Seite 2'!$A$1:$H$75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2" localSheetId="2">'Seite 2'!#REF!</definedName>
    <definedName name="Quartal" localSheetId="0">'Statistischer Bericht'!#REF!</definedName>
    <definedName name="Quartal">#REF!</definedName>
    <definedName name="CRITERIA">'[1]Januar bis Dezember 92 (A)'!#REF!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<sst xmlns="http://schemas.openxmlformats.org/spreadsheetml/2006/main" count="149" uniqueCount="101">
  <si>
    <r>
      <t xml:space="preserve">Tabelle 1     </t>
    </r>
    <r>
      <rPr>
        <b/>
        <sz val="10"/>
        <rFont val="Arial"/>
        <family val="2"/>
      </rPr>
      <t>Schiffsverkehr</t>
    </r>
  </si>
  <si>
    <t>Verände-</t>
  </si>
  <si>
    <t xml:space="preserve"> </t>
  </si>
  <si>
    <t>Angekommene Schiffe</t>
  </si>
  <si>
    <t>Tragfähigkeit (in 1000 t)</t>
  </si>
  <si>
    <t>Verkehrsgebiet</t>
  </si>
  <si>
    <t>rung in %</t>
  </si>
  <si>
    <t>Bundesrepublik Deutschland</t>
  </si>
  <si>
    <t>Mittellandkanal</t>
  </si>
  <si>
    <t>Tschechische Republik</t>
  </si>
  <si>
    <t>Übrige Länder</t>
  </si>
  <si>
    <t>Insgesamt</t>
  </si>
  <si>
    <t>darunter Oberelbe</t>
  </si>
  <si>
    <t xml:space="preserve">  darunter über den Elbe-Seitenkanal</t>
  </si>
  <si>
    <t xml:space="preserve">                             Anteil in %</t>
  </si>
  <si>
    <t xml:space="preserve">               x</t>
  </si>
  <si>
    <t>Empfang</t>
  </si>
  <si>
    <t>Versand</t>
  </si>
  <si>
    <t xml:space="preserve">       Verkehrsgebiet</t>
  </si>
  <si>
    <t xml:space="preserve">                ____</t>
  </si>
  <si>
    <t xml:space="preserve">             Güterart</t>
  </si>
  <si>
    <t xml:space="preserve">                 1000 t</t>
  </si>
  <si>
    <t xml:space="preserve"> - nach Verkehrsgebieten -</t>
  </si>
  <si>
    <t xml:space="preserve">            darunter Oberelbe</t>
  </si>
  <si>
    <t xml:space="preserve">               darunter über den Elbe-Seitenkanal</t>
  </si>
  <si>
    <t xml:space="preserve">     Anteil in %</t>
  </si>
  <si>
    <t xml:space="preserve">              x</t>
  </si>
  <si>
    <t xml:space="preserve"> - nach Güterarten -</t>
  </si>
  <si>
    <t>Landwirtschaftliche Erzeugnisse u. ä.</t>
  </si>
  <si>
    <t>darunter</t>
  </si>
  <si>
    <t>Getreide</t>
  </si>
  <si>
    <t>Andere Nahrungs- und Futtermittel</t>
  </si>
  <si>
    <t>Futtermittel</t>
  </si>
  <si>
    <t>Ölsaaten, Fette</t>
  </si>
  <si>
    <t>Feste mineralische Brennstoffe</t>
  </si>
  <si>
    <t>Steinkohle, -briketts</t>
  </si>
  <si>
    <t>Kraftstoffe, Heizöl</t>
  </si>
  <si>
    <t>Erze und Metallabfälle</t>
  </si>
  <si>
    <t>Eisen, Stahl, Nichteisen-Metalle</t>
  </si>
  <si>
    <t>Steine und Erden</t>
  </si>
  <si>
    <t>Sand, Kies, Bims, Ton</t>
  </si>
  <si>
    <t>Andere Steine und Erden</t>
  </si>
  <si>
    <t>Düngemittel</t>
  </si>
  <si>
    <t>Chemische Erzeugnisse</t>
  </si>
  <si>
    <t>Sonstige Güter</t>
  </si>
  <si>
    <t>Zahl der umgeschlagenen Container</t>
  </si>
  <si>
    <t>Tabelle 4</t>
  </si>
  <si>
    <t>davon Empfang</t>
  </si>
  <si>
    <t>Neue Länder und Berlin</t>
  </si>
  <si>
    <t>darunter Niederelbe</t>
  </si>
  <si>
    <t>Lübeck</t>
  </si>
  <si>
    <t>Mineralöle und Gase</t>
  </si>
  <si>
    <t>1000 t</t>
  </si>
  <si>
    <r>
      <t xml:space="preserve">Tabelle 2     </t>
    </r>
    <r>
      <rPr>
        <b/>
        <sz val="10"/>
        <rFont val="Arial"/>
        <family val="2"/>
      </rPr>
      <t>Güterverkehr nach Verkehrsgebieten</t>
    </r>
  </si>
  <si>
    <r>
      <t xml:space="preserve">Tabelle 3     </t>
    </r>
    <r>
      <rPr>
        <b/>
        <sz val="10"/>
        <rFont val="Arial"/>
        <family val="2"/>
      </rPr>
      <t>Containerverkehr</t>
    </r>
  </si>
  <si>
    <t xml:space="preserve">           Versand</t>
  </si>
  <si>
    <t>x  =  Nachweis nicht sinnvoll</t>
  </si>
  <si>
    <t xml:space="preserve">   Güterverkehr nach Verkehrsgebieten und nach Güterarten  - Empfang und Versand -</t>
  </si>
  <si>
    <t>Januar - Dezember</t>
  </si>
  <si>
    <t xml:space="preserve"> umgerechnet auf 20-Fuß-Einheiten (TEU)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</si>
  <si>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</si>
  <si>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</si>
  <si>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</si>
  <si>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</si>
  <si>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</si>
  <si>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</si>
  <si>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</si>
  <si>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</si>
  <si>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</si>
  <si>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</si>
  <si>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</si>
  <si>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</si>
  <si>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</si>
  <si>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</si>
  <si>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</si>
  <si>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</si>
  <si>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</si>
  <si>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</si>
  <si>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</si>
  <si>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</si>
  <si>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Binnenschifffahrt des Hamburger Hafens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</si>
  <si>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</si>
  <si>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</si>
  <si>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</si>
  <si>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</si>
  <si>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</si>
  <si>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</si>
  <si>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</si>
  <si>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Jürgen Kost</t>
  </si>
  <si>
    <t>040 42831-2152</t>
  </si>
  <si>
    <t>nach Verkehrgebieten</t>
  </si>
  <si>
    <t xml:space="preserve">            Niederelbe</t>
  </si>
  <si>
    <t xml:space="preserve">            Mittellandkanal</t>
  </si>
  <si>
    <t xml:space="preserve">            Neue Länder und Berlin</t>
  </si>
  <si>
    <t xml:space="preserve">            Übrige Gebiete</t>
  </si>
  <si>
    <t xml:space="preserve">                    Jahr       insgesamt</t>
  </si>
  <si>
    <t>Jahr</t>
  </si>
  <si>
    <t>insgesamt</t>
  </si>
  <si>
    <t>H II 1 - j/10 H</t>
  </si>
  <si>
    <t xml:space="preserve">             x</t>
  </si>
  <si>
    <r>
      <t>Tabelle 5</t>
    </r>
    <r>
      <rPr>
        <b/>
        <sz val="10"/>
        <rFont val="Arial"/>
        <family val="2"/>
      </rPr>
      <t xml:space="preserve">   Güterverkehr Jahresumschlag ab 1991 </t>
    </r>
    <r>
      <rPr>
        <sz val="10"/>
        <rFont val="Arial"/>
        <family val="2"/>
      </rPr>
      <t xml:space="preserve"> - in 1000 Tonnen -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</si>
</sst>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\ \ \ \ \ "/>
    <numFmt numFmtId="173" formatCode="###0"/>
    <numFmt numFmtId="174" formatCode="\ \+* ##.0;\ \ \-* ##.0;"/>
    <numFmt numFmtId="175" formatCode="#\ ##0"/>
    <numFmt numFmtId="176" formatCode="\ \ \+\ * #0.0\ \ \ \ \ ;\ \ \-\ * #0.0\ \ \ \ \ "/>
    <numFmt numFmtId="177" formatCode="#\ ###\ \ \ \ \ "/>
    <numFmt numFmtId="178" formatCode="0.0\ \ \ "/>
    <numFmt numFmtId="179" formatCode="#\ ###\ ##0.0\ \ \ \ \ "/>
    <numFmt numFmtId="180" formatCode="#\ ###\ ##0.0\ \ \ \ "/>
    <numFmt numFmtId="181" formatCode="#\ ###.0\ \ \ \ \ "/>
    <numFmt numFmtId="182" formatCode="\ \ \ \ \ \+* #,##0.0\ \ \ \ \ ;\ \ \ \ \ \-* #,##0.0\ \ \ \ \ "/>
    <numFmt numFmtId="183" formatCode="0.0"/>
    <numFmt numFmtId="184" formatCode="#\ ###.0\ \ \ \ "/>
    <numFmt numFmtId="185" formatCode="#\ ##\ #\ ##0.0\ \ \ \ "/>
    <numFmt numFmtId="186" formatCode="\ \ \ \ \ \+\ * #,##0.0\ \ \ \ \ ;\ \ \ \ \ \-\ * #,##0.0\ \ \ \ \ "/>
    <numFmt numFmtId="187" formatCode="###\ ###\ ##0.0"/>
    <numFmt numFmtId="188" formatCode="\ \ \ \ \ \+*###,##0.0\ \ \ \ \ ;\ \ \ \ \ \-*###,##0.0"/>
    <numFmt numFmtId="189" formatCode="###\ ##0"/>
    <numFmt numFmtId="190" formatCode="\ \ \ \ ###\ ##0"/>
    <numFmt numFmtId="191" formatCode="###\ ##0\ \ \ \ "/>
    <numFmt numFmtId="192" formatCode="###\ ##0\ \ \ "/>
    <numFmt numFmtId="193" formatCode="#\ ##0.0"/>
    <numFmt numFmtId="194" formatCode="\ \+* #0.0\ ;\ \-* #0.0\ "/>
    <numFmt numFmtId="195" formatCode="dd"/>
    <numFmt numFmtId="196" formatCode="#,##0.0"/>
    <numFmt numFmtId="197" formatCode="#\ ##0.0\ \ "/>
    <numFmt numFmtId="198" formatCode="\+* ##\ #0.0\ ;\-* ##\ #0.0\ "/>
    <numFmt numFmtId="199" formatCode="\+* #\ ##0.0\ ;\-* #\ ##0.0\ "/>
    <numFmt numFmtId="200" formatCode="\ \ \ \+* #0.0\ ;\ \ \ \-* #0.0\ "/>
    <numFmt numFmtId="201" formatCode="\ \ \ \ \+* #\ ##0.0\ ;\ \ \ \ \-* #\ ##0.0\ "/>
    <numFmt numFmtId="202" formatCode="\ \ \ \ \ \+* #\ ##0.0\ ;\ \ \ \ \ \-* #\ ##0.0\ "/>
    <numFmt numFmtId="203" formatCode="\ \ \ \ \ \ \ \ \ \+* #\ ##0.0\ ;\ \ \ \ \ \ \ \ \ \-* #\ ##0.0\ "/>
    <numFmt numFmtId="204" formatCode="\ \ \ \ \ \ \ \ \+* #\ ##0.0\ \ \ ;\ \ \ \ \ \ \ \ \-* #\ ##0.0\ \ \ "/>
    <numFmt numFmtId="205" formatCode="\ \ \ \ \ \ \ \+* #\ ##0.0\ \ \ ;\ \ \ \ \ \ \ \-* #\ ##0.0\ \ \ "/>
    <numFmt numFmtId="206" formatCode="#\ ###\ ##0\ "/>
    <numFmt numFmtId="207" formatCode="#\ ###\ ##0.0\ "/>
    <numFmt numFmtId="208" formatCode="d/\ mmmm\ yyyy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2" fillId="0" borderId="0" xfId="25" applyFont="1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2" borderId="0" xfId="0" applyFont="1" applyFill="1" applyAlignment="1">
      <alignment horizontal="left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208" fontId="0" fillId="2" borderId="9" xfId="24" applyNumberFormat="1" applyFont="1" applyFill="1" applyBorder="1" applyAlignment="1" applyProtection="1">
      <alignment horizontal="left"/>
      <protection hidden="1"/>
    </xf>
    <xf numFmtId="208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2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2" borderId="0" xfId="0" applyFont="1" applyFill="1" applyAlignment="1">
      <alignment horizontal="left"/>
    </xf>
    <xf numFmtId="0" fontId="0" fillId="2" borderId="0" xfId="26" applyFont="1" applyFill="1">
      <alignment/>
      <protection/>
    </xf>
    <xf numFmtId="0" fontId="1" fillId="2" borderId="0" xfId="26" applyFont="1" applyFill="1">
      <alignment/>
      <protection/>
    </xf>
    <xf numFmtId="0" fontId="2" fillId="2" borderId="0" xfId="26" applyFont="1" applyFill="1">
      <alignment/>
      <protection/>
    </xf>
    <xf numFmtId="0" fontId="2" fillId="2" borderId="2" xfId="26" applyFont="1" applyFill="1" applyBorder="1">
      <alignment/>
      <protection/>
    </xf>
    <xf numFmtId="0" fontId="2" fillId="2" borderId="9" xfId="26" applyFont="1" applyFill="1" applyBorder="1">
      <alignment/>
      <protection/>
    </xf>
    <xf numFmtId="0" fontId="2" fillId="2" borderId="10" xfId="26" applyFont="1" applyFill="1" applyBorder="1" applyAlignment="1">
      <alignment horizontal="center" vertical="center" wrapText="1"/>
      <protection/>
    </xf>
    <xf numFmtId="0" fontId="2" fillId="2" borderId="11" xfId="26" applyFont="1" applyFill="1" applyBorder="1">
      <alignment/>
      <protection/>
    </xf>
    <xf numFmtId="0" fontId="2" fillId="2" borderId="10" xfId="26" applyFont="1" applyFill="1" applyBorder="1">
      <alignment/>
      <protection/>
    </xf>
    <xf numFmtId="0" fontId="2" fillId="2" borderId="0" xfId="26" applyFont="1" applyFill="1" applyAlignment="1">
      <alignment horizontal="left"/>
      <protection/>
    </xf>
    <xf numFmtId="0" fontId="2" fillId="2" borderId="9" xfId="2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2" borderId="12" xfId="26" applyFont="1" applyFill="1" applyBorder="1" applyAlignment="1">
      <alignment horizontal="center" vertical="center" wrapText="1"/>
      <protection/>
    </xf>
    <xf numFmtId="0" fontId="2" fillId="2" borderId="12" xfId="26" applyFont="1" applyFill="1" applyBorder="1">
      <alignment/>
      <protection/>
    </xf>
    <xf numFmtId="0" fontId="2" fillId="2" borderId="1" xfId="26" applyFont="1" applyFill="1" applyBorder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2" fillId="2" borderId="14" xfId="26" applyFont="1" applyFill="1" applyBorder="1" applyAlignment="1">
      <alignment horizontal="center"/>
      <protection/>
    </xf>
    <xf numFmtId="0" fontId="2" fillId="2" borderId="4" xfId="26" applyFont="1" applyFill="1" applyBorder="1" applyAlignment="1">
      <alignment horizontal="center"/>
      <protection/>
    </xf>
    <xf numFmtId="0" fontId="2" fillId="2" borderId="13" xfId="26" applyFont="1" applyFill="1" applyBorder="1" applyAlignment="1">
      <alignment horizontal="center"/>
      <protection/>
    </xf>
    <xf numFmtId="0" fontId="2" fillId="2" borderId="6" xfId="26" applyFont="1" applyFill="1" applyBorder="1" applyAlignment="1">
      <alignment horizontal="center"/>
      <protection/>
    </xf>
    <xf numFmtId="0" fontId="11" fillId="2" borderId="0" xfId="26" applyFont="1" applyFill="1" applyAlignment="1">
      <alignment horizontal="centerContinuous"/>
      <protection/>
    </xf>
    <xf numFmtId="0" fontId="2" fillId="2" borderId="0" xfId="26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184" fontId="2" fillId="2" borderId="14" xfId="26" applyNumberFormat="1" applyFont="1" applyFill="1" applyBorder="1">
      <alignment/>
      <protection/>
    </xf>
    <xf numFmtId="182" fontId="2" fillId="2" borderId="4" xfId="29" applyNumberFormat="1" applyFont="1" applyFill="1" applyBorder="1">
      <alignment/>
      <protection/>
    </xf>
    <xf numFmtId="184" fontId="2" fillId="2" borderId="14" xfId="26" applyNumberFormat="1" applyFont="1" applyFill="1" applyBorder="1" applyAlignment="1">
      <alignment/>
      <protection/>
    </xf>
    <xf numFmtId="184" fontId="2" fillId="2" borderId="12" xfId="26" applyNumberFormat="1" applyFont="1" applyFill="1" applyBorder="1">
      <alignment/>
      <protection/>
    </xf>
    <xf numFmtId="182" fontId="2" fillId="2" borderId="12" xfId="29" applyNumberFormat="1" applyFont="1" applyFill="1" applyBorder="1">
      <alignment/>
      <protection/>
    </xf>
    <xf numFmtId="182" fontId="2" fillId="2" borderId="1" xfId="29" applyNumberFormat="1" applyFont="1" applyFill="1" applyBorder="1">
      <alignment/>
      <protection/>
    </xf>
    <xf numFmtId="0" fontId="2" fillId="2" borderId="0" xfId="26" applyFont="1" applyFill="1" applyBorder="1">
      <alignment/>
      <protection/>
    </xf>
    <xf numFmtId="185" fontId="2" fillId="2" borderId="14" xfId="29" applyNumberFormat="1" applyFont="1" applyFill="1" applyBorder="1">
      <alignment/>
      <protection/>
    </xf>
    <xf numFmtId="182" fontId="2" fillId="2" borderId="14" xfId="29" applyNumberFormat="1" applyFont="1" applyFill="1" applyBorder="1">
      <alignment/>
      <protection/>
    </xf>
    <xf numFmtId="184" fontId="2" fillId="2" borderId="0" xfId="26" applyNumberFormat="1" applyFont="1" applyFill="1">
      <alignment/>
      <protection/>
    </xf>
    <xf numFmtId="182" fontId="2" fillId="2" borderId="0" xfId="29" applyNumberFormat="1" applyFont="1" applyFill="1" applyBorder="1">
      <alignment/>
      <protection/>
    </xf>
    <xf numFmtId="184" fontId="11" fillId="2" borderId="0" xfId="26" applyNumberFormat="1" applyFont="1" applyFill="1" applyAlignment="1">
      <alignment horizontal="center"/>
      <protection/>
    </xf>
    <xf numFmtId="174" fontId="2" fillId="2" borderId="0" xfId="26" applyNumberFormat="1" applyFont="1" applyFill="1" applyAlignment="1">
      <alignment horizontal="centerContinuous"/>
      <protection/>
    </xf>
    <xf numFmtId="0" fontId="12" fillId="2" borderId="0" xfId="29" applyFont="1" applyFill="1">
      <alignment/>
      <protection/>
    </xf>
    <xf numFmtId="0" fontId="2" fillId="2" borderId="0" xfId="29" applyFont="1" applyFill="1">
      <alignment/>
      <protection/>
    </xf>
    <xf numFmtId="0" fontId="12" fillId="2" borderId="7" xfId="29" applyFont="1" applyFill="1" applyBorder="1">
      <alignment/>
      <protection/>
    </xf>
    <xf numFmtId="0" fontId="2" fillId="2" borderId="7" xfId="29" applyFont="1" applyFill="1" applyBorder="1">
      <alignment/>
      <protection/>
    </xf>
    <xf numFmtId="185" fontId="2" fillId="2" borderId="13" xfId="29" applyNumberFormat="1" applyFont="1" applyFill="1" applyBorder="1">
      <alignment/>
      <protection/>
    </xf>
    <xf numFmtId="182" fontId="2" fillId="2" borderId="13" xfId="29" applyNumberFormat="1" applyFont="1" applyFill="1" applyBorder="1">
      <alignment/>
      <protection/>
    </xf>
    <xf numFmtId="182" fontId="2" fillId="2" borderId="6" xfId="29" applyNumberFormat="1" applyFont="1" applyFill="1" applyBorder="1">
      <alignment/>
      <protection/>
    </xf>
    <xf numFmtId="183" fontId="0" fillId="2" borderId="0" xfId="0" applyNumberFormat="1" applyFont="1" applyFill="1" applyAlignment="1">
      <alignment/>
    </xf>
    <xf numFmtId="188" fontId="0" fillId="2" borderId="0" xfId="0" applyNumberFormat="1" applyFont="1" applyFill="1" applyAlignment="1">
      <alignment/>
    </xf>
    <xf numFmtId="183" fontId="2" fillId="2" borderId="0" xfId="26" applyNumberFormat="1" applyFont="1" applyFill="1">
      <alignment/>
      <protection/>
    </xf>
    <xf numFmtId="0" fontId="2" fillId="2" borderId="0" xfId="26" applyFont="1" applyFill="1" applyAlignment="1">
      <alignment horizontal="center"/>
      <protection/>
    </xf>
    <xf numFmtId="185" fontId="2" fillId="2" borderId="0" xfId="26" applyNumberFormat="1" applyFont="1" applyFill="1">
      <alignment/>
      <protection/>
    </xf>
    <xf numFmtId="185" fontId="2" fillId="2" borderId="0" xfId="29" applyNumberFormat="1" applyFont="1" applyFill="1" applyBorder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92" fontId="0" fillId="2" borderId="0" xfId="0" applyNumberFormat="1" applyFont="1" applyFill="1" applyBorder="1" applyAlignment="1">
      <alignment horizontal="right"/>
    </xf>
    <xf numFmtId="192" fontId="0" fillId="2" borderId="14" xfId="0" applyNumberFormat="1" applyFont="1" applyFill="1" applyBorder="1" applyAlignment="1">
      <alignment horizontal="right"/>
    </xf>
    <xf numFmtId="192" fontId="0" fillId="2" borderId="4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 horizontal="center"/>
    </xf>
    <xf numFmtId="192" fontId="0" fillId="2" borderId="5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74" fontId="0" fillId="2" borderId="1" xfId="0" applyNumberFormat="1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174" fontId="3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0" fillId="2" borderId="14" xfId="28" applyNumberFormat="1" applyFont="1" applyFill="1" applyBorder="1" applyAlignment="1">
      <alignment/>
      <protection/>
    </xf>
    <xf numFmtId="176" fontId="0" fillId="2" borderId="0" xfId="0" applyNumberFormat="1" applyFont="1" applyFill="1" applyBorder="1" applyAlignment="1">
      <alignment/>
    </xf>
    <xf numFmtId="180" fontId="2" fillId="2" borderId="13" xfId="28" applyNumberFormat="1" applyFont="1" applyFill="1" applyBorder="1">
      <alignment/>
      <protection/>
    </xf>
    <xf numFmtId="180" fontId="2" fillId="2" borderId="12" xfId="28" applyNumberFormat="1" applyFont="1" applyFill="1" applyBorder="1">
      <alignment/>
      <protection/>
    </xf>
    <xf numFmtId="176" fontId="0" fillId="2" borderId="2" xfId="0" applyNumberFormat="1" applyFont="1" applyFill="1" applyBorder="1" applyAlignment="1">
      <alignment/>
    </xf>
    <xf numFmtId="0" fontId="2" fillId="2" borderId="0" xfId="28" applyFont="1" applyFill="1">
      <alignment/>
      <protection/>
    </xf>
    <xf numFmtId="179" fontId="0" fillId="2" borderId="14" xfId="27" applyNumberFormat="1" applyFont="1" applyFill="1" applyBorder="1" applyAlignment="1">
      <alignment horizontal="right"/>
      <protection/>
    </xf>
    <xf numFmtId="177" fontId="0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172" fontId="0" fillId="2" borderId="0" xfId="0" applyNumberFormat="1" applyFont="1" applyFill="1" applyAlignment="1">
      <alignment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H_II_2_j06_H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Halbjahre ab 1994" xfId="27"/>
    <cellStyle name="Standard_IMP94A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2085975</xdr:colOff>
      <xdr:row>4</xdr:row>
      <xdr:rowOff>114300</xdr:rowOff>
    </xdr:to>
    <xdr:sp>
      <xdr:nvSpPr>
        <xdr:cNvPr id="1" name="Text 88"/>
        <xdr:cNvSpPr txBox="1">
          <a:spLocks noChangeArrowheads="1"/>
        </xdr:cNvSpPr>
      </xdr:nvSpPr>
      <xdr:spPr>
        <a:xfrm>
          <a:off x="9525" y="495300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2</xdr:col>
      <xdr:colOff>2085975</xdr:colOff>
      <xdr:row>33</xdr:row>
      <xdr:rowOff>114300</xdr:rowOff>
    </xdr:to>
    <xdr:sp>
      <xdr:nvSpPr>
        <xdr:cNvPr id="2" name="Text 88"/>
        <xdr:cNvSpPr txBox="1">
          <a:spLocks noChangeArrowheads="1"/>
        </xdr:cNvSpPr>
      </xdr:nvSpPr>
      <xdr:spPr>
        <a:xfrm>
          <a:off x="9525" y="4686300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74</xdr:row>
      <xdr:rowOff>38100</xdr:rowOff>
    </xdr:from>
    <xdr:to>
      <xdr:col>13</xdr:col>
      <xdr:colOff>47625</xdr:colOff>
      <xdr:row>74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01155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64</xdr:row>
      <xdr:rowOff>0</xdr:rowOff>
    </xdr:from>
    <xdr:to>
      <xdr:col>7</xdr:col>
      <xdr:colOff>695325</xdr:colOff>
      <xdr:row>64</xdr:row>
      <xdr:rowOff>9525</xdr:rowOff>
    </xdr:to>
    <xdr:sp>
      <xdr:nvSpPr>
        <xdr:cNvPr id="2" name="Line 30"/>
        <xdr:cNvSpPr>
          <a:spLocks/>
        </xdr:cNvSpPr>
      </xdr:nvSpPr>
      <xdr:spPr>
        <a:xfrm>
          <a:off x="1114425" y="8458200"/>
          <a:ext cx="515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63</xdr:row>
      <xdr:rowOff>9525</xdr:rowOff>
    </xdr:from>
    <xdr:to>
      <xdr:col>1</xdr:col>
      <xdr:colOff>1085850</xdr:colOff>
      <xdr:row>73</xdr:row>
      <xdr:rowOff>95250</xdr:rowOff>
    </xdr:to>
    <xdr:sp>
      <xdr:nvSpPr>
        <xdr:cNvPr id="3" name="Line 31"/>
        <xdr:cNvSpPr>
          <a:spLocks/>
        </xdr:cNvSpPr>
      </xdr:nvSpPr>
      <xdr:spPr>
        <a:xfrm flipH="1">
          <a:off x="1666875" y="83058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64</xdr:row>
      <xdr:rowOff>0</xdr:rowOff>
    </xdr:from>
    <xdr:to>
      <xdr:col>1</xdr:col>
      <xdr:colOff>1076325</xdr:colOff>
      <xdr:row>74</xdr:row>
      <xdr:rowOff>9525</xdr:rowOff>
    </xdr:to>
    <xdr:sp>
      <xdr:nvSpPr>
        <xdr:cNvPr id="4" name="Rectangle 32"/>
        <xdr:cNvSpPr>
          <a:spLocks/>
        </xdr:cNvSpPr>
      </xdr:nvSpPr>
      <xdr:spPr>
        <a:xfrm>
          <a:off x="1047750" y="8458200"/>
          <a:ext cx="6096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1991
1992
1993
1994
1995
1996
1997
1998
1999
2000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40" customWidth="1"/>
    <col min="2" max="4" width="11.8515625" style="40" customWidth="1"/>
    <col min="5" max="5" width="12.421875" style="40" customWidth="1"/>
    <col min="6" max="7" width="11.8515625" style="40" customWidth="1"/>
    <col min="8" max="8" width="7.140625" style="40" customWidth="1"/>
    <col min="9" max="16384" width="11.421875" style="8" customWidth="1"/>
  </cols>
  <sheetData>
    <row r="1" spans="1:8" ht="19.5" customHeight="1">
      <c r="A1" s="4"/>
      <c r="B1" s="5" t="s">
        <v>60</v>
      </c>
      <c r="C1" s="6"/>
      <c r="D1" s="6"/>
      <c r="E1" s="6"/>
      <c r="F1" s="6"/>
      <c r="G1" s="6"/>
      <c r="H1" s="7"/>
    </row>
    <row r="2" spans="1:8" ht="19.5" customHeight="1">
      <c r="A2" s="9"/>
      <c r="B2" s="10" t="s">
        <v>61</v>
      </c>
      <c r="C2" s="11"/>
      <c r="D2" s="11"/>
      <c r="E2" s="11"/>
      <c r="F2" s="11"/>
      <c r="G2" s="11"/>
      <c r="H2" s="12"/>
    </row>
    <row r="3" spans="1:8" ht="12.75">
      <c r="A3" s="13"/>
      <c r="B3" s="14" t="s">
        <v>62</v>
      </c>
      <c r="C3" s="15"/>
      <c r="D3" s="15"/>
      <c r="E3" s="15"/>
      <c r="F3" s="15"/>
      <c r="G3" s="15"/>
      <c r="H3" s="16"/>
    </row>
    <row r="4" spans="1:8" ht="12.75">
      <c r="A4" s="17" t="s">
        <v>63</v>
      </c>
      <c r="B4" s="18" t="s">
        <v>64</v>
      </c>
      <c r="C4" s="18"/>
      <c r="D4" s="19"/>
      <c r="E4" s="18" t="s">
        <v>65</v>
      </c>
      <c r="F4" s="18" t="s">
        <v>66</v>
      </c>
      <c r="G4" s="18"/>
      <c r="H4" s="19"/>
    </row>
    <row r="5" spans="1:8" ht="12.75">
      <c r="A5" s="20" t="s">
        <v>67</v>
      </c>
      <c r="B5" s="21" t="s">
        <v>68</v>
      </c>
      <c r="C5" s="21"/>
      <c r="D5" s="22"/>
      <c r="E5" s="21" t="s">
        <v>67</v>
      </c>
      <c r="F5" s="21" t="s">
        <v>69</v>
      </c>
      <c r="G5" s="21"/>
      <c r="H5" s="22"/>
    </row>
    <row r="6" spans="1:8" ht="12.75">
      <c r="A6" s="20" t="s">
        <v>70</v>
      </c>
      <c r="B6" s="23" t="s">
        <v>71</v>
      </c>
      <c r="C6" s="21"/>
      <c r="D6" s="22"/>
      <c r="E6" s="21" t="s">
        <v>70</v>
      </c>
      <c r="F6" s="23" t="s">
        <v>72</v>
      </c>
      <c r="G6" s="24"/>
      <c r="H6" s="22"/>
    </row>
    <row r="7" spans="1:8" ht="12.75">
      <c r="A7" s="20" t="s">
        <v>73</v>
      </c>
      <c r="B7" s="23" t="s">
        <v>74</v>
      </c>
      <c r="C7" s="21"/>
      <c r="D7" s="22"/>
      <c r="E7" s="21" t="s">
        <v>73</v>
      </c>
      <c r="F7" s="23" t="s">
        <v>75</v>
      </c>
      <c r="G7" s="24"/>
      <c r="H7" s="22"/>
    </row>
    <row r="8" spans="1:8" ht="12.75">
      <c r="A8" s="25" t="s">
        <v>76</v>
      </c>
      <c r="B8" s="44" t="s">
        <v>77</v>
      </c>
      <c r="C8" s="45"/>
      <c r="D8" s="46"/>
      <c r="E8" s="26" t="s">
        <v>76</v>
      </c>
      <c r="F8" s="45" t="s">
        <v>78</v>
      </c>
      <c r="G8" s="45"/>
      <c r="H8" s="46"/>
    </row>
    <row r="9" spans="1:8" ht="12.75">
      <c r="A9" s="17"/>
      <c r="B9" s="18"/>
      <c r="C9" s="18"/>
      <c r="D9" s="18"/>
      <c r="E9" s="18"/>
      <c r="F9" s="18"/>
      <c r="G9" s="18"/>
      <c r="H9" s="19"/>
    </row>
    <row r="10" spans="1:8" ht="12.75">
      <c r="A10" s="27" t="s">
        <v>79</v>
      </c>
      <c r="B10" s="21"/>
      <c r="C10" s="21"/>
      <c r="D10" s="21"/>
      <c r="E10" s="21"/>
      <c r="F10" s="21"/>
      <c r="G10" s="21"/>
      <c r="H10" s="22"/>
    </row>
    <row r="11" spans="1:8" ht="12.75">
      <c r="A11" s="28" t="s">
        <v>98</v>
      </c>
      <c r="B11" s="29"/>
      <c r="C11" s="30"/>
      <c r="D11" s="30"/>
      <c r="E11" s="30"/>
      <c r="F11" s="30"/>
      <c r="G11" s="31"/>
      <c r="H11" s="32"/>
    </row>
    <row r="12" spans="1:8" ht="12.75">
      <c r="A12" s="33" t="s">
        <v>80</v>
      </c>
      <c r="B12" s="29"/>
      <c r="C12" s="30"/>
      <c r="D12" s="30"/>
      <c r="E12" s="30"/>
      <c r="F12" s="30"/>
      <c r="G12" s="31"/>
      <c r="H12" s="32"/>
    </row>
    <row r="13" spans="1:8" ht="12.75">
      <c r="A13" s="34">
        <v>2010</v>
      </c>
      <c r="B13" s="29"/>
      <c r="C13" s="29"/>
      <c r="D13" s="29"/>
      <c r="E13" s="29"/>
      <c r="F13" s="29"/>
      <c r="G13" s="21"/>
      <c r="H13" s="22"/>
    </row>
    <row r="14" spans="1:8" ht="12.75">
      <c r="A14" s="20"/>
      <c r="B14" s="21"/>
      <c r="C14" s="21"/>
      <c r="D14" s="21"/>
      <c r="E14" s="21"/>
      <c r="F14" s="21"/>
      <c r="G14" s="21"/>
      <c r="H14" s="22"/>
    </row>
    <row r="15" spans="1:8" ht="12.75">
      <c r="A15" s="20" t="s">
        <v>81</v>
      </c>
      <c r="B15" s="21"/>
      <c r="C15" s="35"/>
      <c r="D15" s="35"/>
      <c r="E15" s="35"/>
      <c r="F15" s="35"/>
      <c r="G15" s="21" t="s">
        <v>82</v>
      </c>
      <c r="H15" s="22"/>
    </row>
    <row r="16" spans="1:8" ht="12.75">
      <c r="A16" s="17" t="s">
        <v>83</v>
      </c>
      <c r="B16" s="49" t="s">
        <v>88</v>
      </c>
      <c r="C16" s="49"/>
      <c r="D16" s="49"/>
      <c r="E16" s="50"/>
      <c r="F16" s="35"/>
      <c r="G16" s="47">
        <v>40647</v>
      </c>
      <c r="H16" s="48"/>
    </row>
    <row r="17" spans="1:8" ht="12.75">
      <c r="A17" s="20" t="s">
        <v>70</v>
      </c>
      <c r="B17" s="42" t="s">
        <v>89</v>
      </c>
      <c r="C17" s="42"/>
      <c r="D17" s="42"/>
      <c r="E17" s="43"/>
      <c r="F17" s="21"/>
      <c r="G17" s="21"/>
      <c r="H17" s="22"/>
    </row>
    <row r="18" spans="1:8" ht="12.75">
      <c r="A18" s="25" t="s">
        <v>76</v>
      </c>
      <c r="B18" s="57" t="s">
        <v>84</v>
      </c>
      <c r="C18" s="58"/>
      <c r="D18" s="58"/>
      <c r="E18" s="36"/>
      <c r="F18" s="21"/>
      <c r="G18" s="21"/>
      <c r="H18" s="22"/>
    </row>
    <row r="19" spans="1:8" ht="12.75">
      <c r="A19" s="20"/>
      <c r="B19" s="21"/>
      <c r="C19" s="21"/>
      <c r="D19" s="21"/>
      <c r="E19" s="21"/>
      <c r="F19" s="21"/>
      <c r="G19" s="21"/>
      <c r="H19" s="22"/>
    </row>
    <row r="20" spans="1:8" ht="27" customHeight="1">
      <c r="A20" s="54" t="s">
        <v>85</v>
      </c>
      <c r="B20" s="55"/>
      <c r="C20" s="55"/>
      <c r="D20" s="55"/>
      <c r="E20" s="55"/>
      <c r="F20" s="55"/>
      <c r="G20" s="55"/>
      <c r="H20" s="56"/>
    </row>
    <row r="21" spans="1:8" ht="28.5" customHeight="1">
      <c r="A21" s="51" t="s">
        <v>86</v>
      </c>
      <c r="B21" s="52"/>
      <c r="C21" s="52"/>
      <c r="D21" s="52"/>
      <c r="E21" s="52"/>
      <c r="F21" s="52"/>
      <c r="G21" s="52"/>
      <c r="H21" s="53"/>
    </row>
    <row r="22" spans="1:8" ht="12.75">
      <c r="A22" s="59" t="s">
        <v>87</v>
      </c>
      <c r="B22" s="60"/>
      <c r="C22" s="60"/>
      <c r="D22" s="60"/>
      <c r="E22" s="60"/>
      <c r="F22" s="60"/>
      <c r="G22" s="60"/>
      <c r="H22" s="61"/>
    </row>
    <row r="23" spans="1:8" ht="12.75">
      <c r="A23" s="37"/>
      <c r="B23" s="38"/>
      <c r="C23" s="38"/>
      <c r="D23" s="38"/>
      <c r="E23" s="38"/>
      <c r="F23" s="38"/>
      <c r="G23" s="38"/>
      <c r="H23" s="39"/>
    </row>
    <row r="24" spans="1:8" ht="12">
      <c r="A24" s="8"/>
      <c r="B24" s="8"/>
      <c r="C24" s="8"/>
      <c r="D24" s="8"/>
      <c r="E24" s="8"/>
      <c r="F24" s="8"/>
      <c r="G24" s="8"/>
      <c r="H24" s="8"/>
    </row>
    <row r="25" spans="1:8" ht="12">
      <c r="A25" s="8"/>
      <c r="B25" s="8"/>
      <c r="C25" s="8"/>
      <c r="D25" s="8"/>
      <c r="E25" s="8"/>
      <c r="F25" s="8"/>
      <c r="G25" s="8"/>
      <c r="H25" s="8"/>
    </row>
    <row r="26" spans="1:8" ht="12">
      <c r="A26" s="8"/>
      <c r="B26" s="8"/>
      <c r="C26" s="8"/>
      <c r="D26" s="8"/>
      <c r="E26" s="8"/>
      <c r="F26" s="8"/>
      <c r="G26" s="8"/>
      <c r="H26" s="8"/>
    </row>
    <row r="27" spans="1:8" ht="12">
      <c r="A27" s="8"/>
      <c r="B27" s="8"/>
      <c r="C27" s="8"/>
      <c r="D27" s="8"/>
      <c r="E27" s="8"/>
      <c r="F27" s="8"/>
      <c r="G27" s="8"/>
      <c r="H27" s="8"/>
    </row>
    <row r="28" spans="1:8" ht="12">
      <c r="A28" s="8"/>
      <c r="B28" s="8"/>
      <c r="C28" s="8"/>
      <c r="D28" s="8"/>
      <c r="E28" s="8"/>
      <c r="F28" s="8"/>
      <c r="G28" s="8"/>
      <c r="H28" s="8"/>
    </row>
    <row r="29" spans="1:8" ht="12">
      <c r="A29" s="8"/>
      <c r="B29" s="8"/>
      <c r="C29" s="8"/>
      <c r="D29" s="8"/>
      <c r="E29" s="8"/>
      <c r="F29" s="8"/>
      <c r="G29" s="8"/>
      <c r="H29" s="8"/>
    </row>
    <row r="30" spans="1:8" ht="12">
      <c r="A30" s="8"/>
      <c r="B30" s="8"/>
      <c r="C30" s="8"/>
      <c r="D30" s="8"/>
      <c r="E30" s="8"/>
      <c r="F30" s="8"/>
      <c r="G30" s="8"/>
      <c r="H30" s="8"/>
    </row>
    <row r="31" spans="1:8" ht="12">
      <c r="A31" s="8"/>
      <c r="B31" s="8"/>
      <c r="C31" s="8"/>
      <c r="D31" s="8"/>
      <c r="E31" s="8"/>
      <c r="F31" s="8"/>
      <c r="G31" s="8"/>
      <c r="H31" s="8"/>
    </row>
    <row r="32" spans="1:8" ht="12">
      <c r="A32" s="8"/>
      <c r="B32" s="8"/>
      <c r="C32" s="8"/>
      <c r="D32" s="8"/>
      <c r="E32" s="8"/>
      <c r="F32" s="8"/>
      <c r="G32" s="8"/>
      <c r="H32" s="8"/>
    </row>
    <row r="33" spans="1:8" ht="12">
      <c r="A33" s="8"/>
      <c r="B33" s="8"/>
      <c r="C33" s="8"/>
      <c r="D33" s="8"/>
      <c r="E33" s="8"/>
      <c r="F33" s="8"/>
      <c r="G33" s="8"/>
      <c r="H33" s="8"/>
    </row>
    <row r="34" spans="1:8" ht="12">
      <c r="A34" s="8"/>
      <c r="B34" s="8"/>
      <c r="C34" s="8"/>
      <c r="D34" s="8"/>
      <c r="E34" s="8"/>
      <c r="F34" s="8"/>
      <c r="G34" s="8"/>
      <c r="H34" s="8"/>
    </row>
    <row r="35" spans="1:8" ht="12">
      <c r="A35" s="8"/>
      <c r="B35" s="8"/>
      <c r="C35" s="8"/>
      <c r="D35" s="8"/>
      <c r="E35" s="8"/>
      <c r="F35" s="8"/>
      <c r="G35" s="8"/>
      <c r="H35" s="8"/>
    </row>
    <row r="36" spans="1:8" ht="12">
      <c r="A36" s="8"/>
      <c r="B36" s="8"/>
      <c r="C36" s="8"/>
      <c r="D36" s="8"/>
      <c r="E36" s="8"/>
      <c r="F36" s="8"/>
      <c r="G36" s="8"/>
      <c r="H36" s="8"/>
    </row>
    <row r="37" spans="1:8" ht="12">
      <c r="A37" s="8"/>
      <c r="B37" s="8"/>
      <c r="C37" s="8"/>
      <c r="D37" s="8"/>
      <c r="E37" s="8"/>
      <c r="F37" s="8"/>
      <c r="G37" s="8"/>
      <c r="H37" s="8"/>
    </row>
    <row r="38" spans="1:8" ht="12">
      <c r="A38" s="8"/>
      <c r="B38" s="8"/>
      <c r="C38" s="8"/>
      <c r="D38" s="8"/>
      <c r="E38" s="8"/>
      <c r="F38" s="8"/>
      <c r="G38" s="8"/>
      <c r="H38" s="8"/>
    </row>
    <row r="39" spans="1:8" ht="12">
      <c r="A39" s="8"/>
      <c r="B39" s="8"/>
      <c r="C39" s="8"/>
      <c r="D39" s="8"/>
      <c r="E39" s="8"/>
      <c r="F39" s="8"/>
      <c r="G39" s="8"/>
      <c r="H39" s="8"/>
    </row>
    <row r="40" spans="1:8" ht="12">
      <c r="A40" s="8"/>
      <c r="B40" s="8"/>
      <c r="C40" s="8"/>
      <c r="D40" s="8"/>
      <c r="E40" s="8"/>
      <c r="F40" s="8"/>
      <c r="G40" s="8"/>
      <c r="H40" s="8"/>
    </row>
    <row r="41" spans="1:8" ht="12">
      <c r="A41" s="8"/>
      <c r="B41" s="8"/>
      <c r="C41" s="8"/>
      <c r="D41" s="8"/>
      <c r="E41" s="8"/>
      <c r="F41" s="8"/>
      <c r="G41" s="8"/>
      <c r="H41" s="8"/>
    </row>
    <row r="42" spans="1:8" ht="12">
      <c r="A42" s="8"/>
      <c r="B42" s="8"/>
      <c r="C42" s="8"/>
      <c r="D42" s="8"/>
      <c r="E42" s="8"/>
      <c r="F42" s="8"/>
      <c r="G42" s="8"/>
      <c r="H42" s="8"/>
    </row>
    <row r="43" spans="1:8" ht="12">
      <c r="A43" s="8"/>
      <c r="B43" s="8"/>
      <c r="C43" s="8"/>
      <c r="D43" s="8"/>
      <c r="E43" s="8"/>
      <c r="F43" s="8"/>
      <c r="G43" s="8"/>
      <c r="H43" s="8"/>
    </row>
    <row r="44" spans="1:8" ht="12">
      <c r="A44" s="8"/>
      <c r="B44" s="8"/>
      <c r="C44" s="8"/>
      <c r="D44" s="8"/>
      <c r="E44" s="8"/>
      <c r="F44" s="8"/>
      <c r="G44" s="8"/>
      <c r="H44" s="8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I52"/>
  <sheetViews>
    <sheetView workbookViewId="0" topLeftCell="A1">
      <selection activeCell="G1" sqref="G1"/>
    </sheetView>
  </sheetViews>
  <sheetFormatPr defaultColWidth="11.421875" defaultRowHeight="12.75"/>
  <cols>
    <col min="1" max="1" width="9.28125" style="2" customWidth="1"/>
    <col min="2" max="2" width="11.421875" style="2" customWidth="1"/>
    <col min="3" max="3" width="35.7109375" style="2" customWidth="1"/>
    <col min="4" max="5" width="12.28125" style="2" customWidth="1"/>
    <col min="6" max="6" width="11.28125" style="2" customWidth="1"/>
    <col min="7" max="16384" width="11.421875" style="2" customWidth="1"/>
  </cols>
  <sheetData>
    <row r="1" spans="1:6" ht="12.75">
      <c r="A1" s="62" t="s">
        <v>0</v>
      </c>
      <c r="B1" s="62"/>
      <c r="C1" s="62"/>
      <c r="F1" s="112"/>
    </row>
    <row r="2" ht="12.75">
      <c r="F2" s="112"/>
    </row>
    <row r="3" spans="1:6" ht="12.75">
      <c r="A3" s="123"/>
      <c r="B3" s="123"/>
      <c r="C3" s="124"/>
      <c r="D3" s="125" t="s">
        <v>58</v>
      </c>
      <c r="E3" s="125"/>
      <c r="F3" s="125"/>
    </row>
    <row r="4" spans="1:6" ht="12.75">
      <c r="A4" s="126"/>
      <c r="B4" s="126"/>
      <c r="C4" s="127"/>
      <c r="D4" s="128">
        <v>2010</v>
      </c>
      <c r="E4" s="128">
        <v>2009</v>
      </c>
      <c r="F4" s="129" t="s">
        <v>1</v>
      </c>
    </row>
    <row r="5" spans="1:6" ht="12.75">
      <c r="A5" s="130"/>
      <c r="B5" s="131" t="s">
        <v>2</v>
      </c>
      <c r="C5" s="132"/>
      <c r="D5" s="133"/>
      <c r="E5" s="133"/>
      <c r="F5" s="134" t="s">
        <v>6</v>
      </c>
    </row>
    <row r="6" spans="1:6" ht="9" customHeight="1">
      <c r="A6" s="126"/>
      <c r="B6" s="126"/>
      <c r="D6" s="135"/>
      <c r="E6" s="135"/>
      <c r="F6" s="136"/>
    </row>
    <row r="7" spans="1:6" ht="12.75">
      <c r="A7" s="1" t="s">
        <v>2</v>
      </c>
      <c r="B7" s="85"/>
      <c r="C7" s="41" t="s">
        <v>3</v>
      </c>
      <c r="D7" s="137">
        <f>4993+3004</f>
        <v>7997</v>
      </c>
      <c r="E7" s="137">
        <v>9421</v>
      </c>
      <c r="F7" s="138">
        <f>SUM(D7/E7)*100-100</f>
        <v>-15.11516824116336</v>
      </c>
    </row>
    <row r="8" spans="1:6" ht="12.75">
      <c r="A8" s="126" t="s">
        <v>2</v>
      </c>
      <c r="B8" s="126"/>
      <c r="C8" s="41" t="s">
        <v>4</v>
      </c>
      <c r="D8" s="137">
        <f>6096.372+3919.175</f>
        <v>10015.547</v>
      </c>
      <c r="E8" s="137">
        <v>12389</v>
      </c>
      <c r="F8" s="138">
        <f>SUM(D8/E8)*100-100</f>
        <v>-19.15774477358947</v>
      </c>
    </row>
    <row r="9" ht="11.25" customHeight="1">
      <c r="F9" s="139"/>
    </row>
    <row r="10" spans="1:6" ht="15">
      <c r="A10" s="2" t="s">
        <v>53</v>
      </c>
      <c r="B10" s="140"/>
      <c r="C10" s="3"/>
      <c r="D10" s="3"/>
      <c r="E10" s="3"/>
      <c r="F10" s="141"/>
    </row>
    <row r="11" ht="3.75" customHeight="1">
      <c r="F11" s="139"/>
    </row>
    <row r="12" spans="1:6" ht="12.75">
      <c r="A12" s="123"/>
      <c r="B12" s="123"/>
      <c r="C12" s="124"/>
      <c r="D12" s="125" t="s">
        <v>58</v>
      </c>
      <c r="E12" s="125"/>
      <c r="F12" s="125"/>
    </row>
    <row r="13" spans="1:6" ht="12.75">
      <c r="A13" s="142" t="s">
        <v>5</v>
      </c>
      <c r="B13" s="142"/>
      <c r="C13" s="143"/>
      <c r="D13" s="144">
        <v>2010</v>
      </c>
      <c r="E13" s="144">
        <v>2009</v>
      </c>
      <c r="F13" s="112" t="s">
        <v>1</v>
      </c>
    </row>
    <row r="14" spans="1:6" ht="13.5" customHeight="1">
      <c r="A14" s="130"/>
      <c r="B14" s="130"/>
      <c r="C14" s="132"/>
      <c r="D14" s="145" t="s">
        <v>52</v>
      </c>
      <c r="E14" s="146"/>
      <c r="F14" s="134" t="s">
        <v>6</v>
      </c>
    </row>
    <row r="15" spans="1:6" ht="12.75">
      <c r="A15" s="2" t="s">
        <v>7</v>
      </c>
      <c r="D15" s="147">
        <f>SUM('Seite 2'!C11+'Seite 2'!F11)</f>
        <v>9465.8</v>
      </c>
      <c r="E15" s="147">
        <v>10365.9</v>
      </c>
      <c r="F15" s="148">
        <f aca="true" t="shared" si="0" ref="F15:F22">SUM(D15/E15)*100-100</f>
        <v>-8.68327882769465</v>
      </c>
    </row>
    <row r="16" spans="3:6" ht="12.75">
      <c r="C16" s="2" t="s">
        <v>49</v>
      </c>
      <c r="D16" s="147">
        <f>SUM('Seite 2'!C12+'Seite 2'!F12)</f>
        <v>1878.8</v>
      </c>
      <c r="E16" s="147">
        <v>2980.4</v>
      </c>
      <c r="F16" s="148">
        <f t="shared" si="0"/>
        <v>-36.96148168031137</v>
      </c>
    </row>
    <row r="17" spans="3:6" ht="12.75">
      <c r="C17" s="2" t="s">
        <v>50</v>
      </c>
      <c r="D17" s="147">
        <f>SUM('Seite 2'!C13+'Seite 2'!F13)</f>
        <v>99.9</v>
      </c>
      <c r="E17" s="147">
        <v>129.2</v>
      </c>
      <c r="F17" s="148">
        <f t="shared" si="0"/>
        <v>-22.678018575851382</v>
      </c>
    </row>
    <row r="18" spans="3:6" ht="12.75">
      <c r="C18" s="2" t="s">
        <v>8</v>
      </c>
      <c r="D18" s="147">
        <f>SUM('Seite 2'!C14+'Seite 2'!F14)</f>
        <v>4889.5</v>
      </c>
      <c r="E18" s="147">
        <v>4645.4</v>
      </c>
      <c r="F18" s="148">
        <f t="shared" si="0"/>
        <v>5.25466052438972</v>
      </c>
    </row>
    <row r="19" spans="3:6" ht="12.75">
      <c r="C19" s="2" t="s">
        <v>48</v>
      </c>
      <c r="D19" s="147">
        <f>SUM('Seite 2'!C15+'Seite 2'!F15)</f>
        <v>1812</v>
      </c>
      <c r="E19" s="147">
        <v>1702.1</v>
      </c>
      <c r="F19" s="148">
        <f t="shared" si="0"/>
        <v>6.456729921861239</v>
      </c>
    </row>
    <row r="20" spans="3:9" ht="5.25" customHeight="1">
      <c r="C20" s="2" t="s">
        <v>2</v>
      </c>
      <c r="D20" s="147"/>
      <c r="E20" s="147"/>
      <c r="F20" s="148"/>
      <c r="I20" s="2" t="s">
        <v>2</v>
      </c>
    </row>
    <row r="21" spans="1:8" ht="12.75">
      <c r="A21" s="2" t="s">
        <v>9</v>
      </c>
      <c r="D21" s="147">
        <f>SUM('Seite 2'!C17+'Seite 2'!F17)</f>
        <v>332.4</v>
      </c>
      <c r="E21" s="147">
        <v>364.9</v>
      </c>
      <c r="F21" s="148">
        <f t="shared" si="0"/>
        <v>-8.906549739654707</v>
      </c>
      <c r="G21" s="106"/>
      <c r="H21" s="106"/>
    </row>
    <row r="22" spans="1:6" ht="12.75">
      <c r="A22" s="2" t="s">
        <v>10</v>
      </c>
      <c r="D22" s="147">
        <f>SUM('Seite 2'!C18+'Seite 2'!F18)</f>
        <v>153.2</v>
      </c>
      <c r="E22" s="147">
        <v>328.8</v>
      </c>
      <c r="F22" s="148">
        <f t="shared" si="0"/>
        <v>-53.40632603406327</v>
      </c>
    </row>
    <row r="23" spans="4:6" ht="3.75" customHeight="1">
      <c r="D23" s="149"/>
      <c r="E23" s="149"/>
      <c r="F23" s="148"/>
    </row>
    <row r="24" spans="1:6" ht="3.75" customHeight="1">
      <c r="A24" s="123"/>
      <c r="B24" s="123"/>
      <c r="C24" s="123"/>
      <c r="D24" s="150"/>
      <c r="E24" s="150"/>
      <c r="F24" s="151"/>
    </row>
    <row r="25" spans="1:8" ht="12.75">
      <c r="A25" s="2" t="s">
        <v>11</v>
      </c>
      <c r="D25" s="147">
        <v>9951.4</v>
      </c>
      <c r="E25" s="147">
        <v>11059.6</v>
      </c>
      <c r="F25" s="148">
        <f>SUM(D25/E25)*100-100</f>
        <v>-10.020253897066809</v>
      </c>
      <c r="G25" s="106"/>
      <c r="H25" s="106"/>
    </row>
    <row r="26" spans="2:6" ht="17.25" customHeight="1">
      <c r="B26" s="2" t="s">
        <v>12</v>
      </c>
      <c r="D26" s="147">
        <f>SUM('Seite 2'!C22+'Seite 2'!F22)</f>
        <v>8072.599999999999</v>
      </c>
      <c r="E26" s="147">
        <v>8079.2</v>
      </c>
      <c r="F26" s="148">
        <f>SUM(D26/E26)*100-100</f>
        <v>-0.08169125656006315</v>
      </c>
    </row>
    <row r="27" spans="2:6" ht="17.25" customHeight="1">
      <c r="B27" s="2" t="s">
        <v>13</v>
      </c>
      <c r="C27" s="152"/>
      <c r="D27" s="147">
        <f>SUM('Seite 2'!C23+'Seite 2'!F23)</f>
        <v>6535.9</v>
      </c>
      <c r="E27" s="147">
        <v>6871.3</v>
      </c>
      <c r="F27" s="148">
        <f>SUM(D27/E27)*100-100</f>
        <v>-4.881172412789439</v>
      </c>
    </row>
    <row r="28" spans="2:6" ht="12.75">
      <c r="B28" s="2" t="s">
        <v>14</v>
      </c>
      <c r="D28" s="153">
        <f>D27/D26*100</f>
        <v>80.96400168471125</v>
      </c>
      <c r="E28" s="153">
        <f>E27/E26*100</f>
        <v>85.04926230319833</v>
      </c>
      <c r="F28" s="148">
        <f>SUM(D28/E28)*100-100</f>
        <v>-4.803405118228113</v>
      </c>
    </row>
    <row r="29" ht="9.75" customHeight="1"/>
    <row r="30" spans="1:6" ht="12.75">
      <c r="A30" s="62" t="s">
        <v>54</v>
      </c>
      <c r="B30" s="62"/>
      <c r="C30" s="62"/>
      <c r="D30" s="154"/>
      <c r="E30" s="154"/>
      <c r="F30" s="148"/>
    </row>
    <row r="31" spans="1:6" ht="3.75" customHeight="1">
      <c r="A31" s="126"/>
      <c r="B31" s="112"/>
      <c r="D31" s="154"/>
      <c r="E31" s="154"/>
      <c r="F31" s="148"/>
    </row>
    <row r="32" spans="1:6" ht="12.75">
      <c r="A32" s="123"/>
      <c r="B32" s="123"/>
      <c r="C32" s="124"/>
      <c r="D32" s="125" t="s">
        <v>58</v>
      </c>
      <c r="E32" s="125"/>
      <c r="F32" s="125"/>
    </row>
    <row r="33" spans="1:6" ht="12.75">
      <c r="A33" s="126"/>
      <c r="B33" s="126"/>
      <c r="C33" s="127"/>
      <c r="D33" s="128">
        <v>2010</v>
      </c>
      <c r="E33" s="128">
        <v>2009</v>
      </c>
      <c r="F33" s="129" t="s">
        <v>1</v>
      </c>
    </row>
    <row r="34" spans="1:6" ht="12.75">
      <c r="A34" s="130"/>
      <c r="B34" s="131" t="s">
        <v>2</v>
      </c>
      <c r="C34" s="132"/>
      <c r="D34" s="133"/>
      <c r="E34" s="133"/>
      <c r="F34" s="134" t="s">
        <v>6</v>
      </c>
    </row>
    <row r="35" spans="1:6" ht="12.75">
      <c r="A35" s="126"/>
      <c r="B35" s="126"/>
      <c r="C35" s="126" t="s">
        <v>45</v>
      </c>
      <c r="D35" s="137">
        <f>SUM(D36:D37)</f>
        <v>71861</v>
      </c>
      <c r="E35" s="137">
        <v>66108</v>
      </c>
      <c r="F35" s="138">
        <f>SUM(D35/E35)*100-100</f>
        <v>8.702426332667756</v>
      </c>
    </row>
    <row r="36" spans="1:6" ht="12.75">
      <c r="A36" s="126"/>
      <c r="B36" s="126"/>
      <c r="C36" s="126" t="s">
        <v>47</v>
      </c>
      <c r="D36" s="137">
        <v>36002</v>
      </c>
      <c r="E36" s="137">
        <v>32884</v>
      </c>
      <c r="F36" s="138">
        <f>SUM(D36/E36)*100-100</f>
        <v>9.481814864371742</v>
      </c>
    </row>
    <row r="37" spans="1:6" ht="12.75">
      <c r="A37" s="126"/>
      <c r="B37" s="126"/>
      <c r="C37" s="126" t="s">
        <v>55</v>
      </c>
      <c r="D37" s="137">
        <v>35859</v>
      </c>
      <c r="E37" s="137">
        <v>33224</v>
      </c>
      <c r="F37" s="138">
        <f>SUM(D37/E37)*100-100</f>
        <v>7.931013725018062</v>
      </c>
    </row>
    <row r="38" spans="1:6" ht="3" customHeight="1">
      <c r="A38" s="126"/>
      <c r="B38" s="126"/>
      <c r="C38" s="126"/>
      <c r="D38" s="137"/>
      <c r="E38" s="137"/>
      <c r="F38" s="138"/>
    </row>
    <row r="39" spans="1:6" ht="12.75">
      <c r="A39" s="126"/>
      <c r="B39" s="112"/>
      <c r="C39" s="2" t="s">
        <v>59</v>
      </c>
      <c r="D39" s="137">
        <f>SUM(D40:D41)</f>
        <v>94861</v>
      </c>
      <c r="E39" s="137">
        <v>92855</v>
      </c>
      <c r="F39" s="138">
        <f aca="true" t="shared" si="1" ref="F39:F45">SUM(D39/E39)*100-100</f>
        <v>2.1603575467126177</v>
      </c>
    </row>
    <row r="40" spans="1:6" ht="12.75">
      <c r="A40" s="126"/>
      <c r="B40" s="112"/>
      <c r="C40" s="126" t="s">
        <v>47</v>
      </c>
      <c r="D40" s="137">
        <v>47215</v>
      </c>
      <c r="E40" s="137">
        <v>45328</v>
      </c>
      <c r="F40" s="138">
        <f t="shared" si="1"/>
        <v>4.162989763501585</v>
      </c>
    </row>
    <row r="41" spans="1:6" ht="12.75">
      <c r="A41" s="126"/>
      <c r="B41" s="112"/>
      <c r="C41" s="126" t="s">
        <v>55</v>
      </c>
      <c r="D41" s="137">
        <v>47646</v>
      </c>
      <c r="E41" s="137">
        <v>47527</v>
      </c>
      <c r="F41" s="138">
        <f t="shared" si="1"/>
        <v>0.2503839922570279</v>
      </c>
    </row>
    <row r="42" spans="1:6" ht="12.75">
      <c r="A42" s="126"/>
      <c r="B42" s="112"/>
      <c r="C42" s="126" t="s">
        <v>90</v>
      </c>
      <c r="D42" s="137">
        <f>SUM(D43:D46)</f>
        <v>94861</v>
      </c>
      <c r="E42" s="137">
        <v>92855</v>
      </c>
      <c r="F42" s="138">
        <f t="shared" si="1"/>
        <v>2.1603575467126177</v>
      </c>
    </row>
    <row r="43" spans="1:6" ht="12.75">
      <c r="A43" s="126"/>
      <c r="B43" s="112"/>
      <c r="C43" s="41" t="s">
        <v>91</v>
      </c>
      <c r="D43" s="137">
        <f>763+1000</f>
        <v>1763</v>
      </c>
      <c r="E43" s="137">
        <v>2409</v>
      </c>
      <c r="F43" s="138">
        <f t="shared" si="1"/>
        <v>-26.816106268161064</v>
      </c>
    </row>
    <row r="44" spans="1:6" ht="12.75">
      <c r="A44" s="126"/>
      <c r="B44" s="112"/>
      <c r="C44" s="41" t="s">
        <v>92</v>
      </c>
      <c r="D44" s="137">
        <f>24393+25943</f>
        <v>50336</v>
      </c>
      <c r="E44" s="137">
        <v>57944</v>
      </c>
      <c r="F44" s="138">
        <f t="shared" si="1"/>
        <v>-13.129918542040585</v>
      </c>
    </row>
    <row r="45" spans="1:6" ht="12.75">
      <c r="A45" s="126"/>
      <c r="B45" s="112"/>
      <c r="C45" s="41" t="s">
        <v>93</v>
      </c>
      <c r="D45" s="137">
        <f>20957+20010</f>
        <v>40967</v>
      </c>
      <c r="E45" s="137">
        <v>32417</v>
      </c>
      <c r="F45" s="138">
        <f t="shared" si="1"/>
        <v>26.37505012801924</v>
      </c>
    </row>
    <row r="46" spans="1:6" ht="12.75">
      <c r="A46" s="126"/>
      <c r="B46" s="112"/>
      <c r="C46" s="2" t="s">
        <v>94</v>
      </c>
      <c r="D46" s="137">
        <v>1795</v>
      </c>
      <c r="E46" s="137">
        <v>86</v>
      </c>
      <c r="F46" s="138" t="s">
        <v>99</v>
      </c>
    </row>
    <row r="47" spans="1:2" ht="12.75">
      <c r="A47" s="130"/>
      <c r="B47" s="130"/>
    </row>
    <row r="48" spans="1:5" ht="13.5" customHeight="1">
      <c r="A48" s="155" t="s">
        <v>56</v>
      </c>
      <c r="D48" s="156"/>
      <c r="E48" s="156"/>
    </row>
    <row r="49" spans="4:5" ht="12.75">
      <c r="D49" s="156"/>
      <c r="E49" s="156"/>
    </row>
    <row r="50" ht="12.75">
      <c r="D50" s="156"/>
    </row>
    <row r="52" ht="12.75">
      <c r="D52" s="156"/>
    </row>
  </sheetData>
  <mergeCells count="7">
    <mergeCell ref="D33:D34"/>
    <mergeCell ref="E33:E34"/>
    <mergeCell ref="A1:C1"/>
    <mergeCell ref="A30:C30"/>
    <mergeCell ref="D14:E14"/>
    <mergeCell ref="D4:D5"/>
    <mergeCell ref="E4:E5"/>
  </mergeCells>
  <printOptions/>
  <pageMargins left="0.64" right="0.2" top="0.59" bottom="0.42" header="0.36" footer="0.3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N331"/>
  <sheetViews>
    <sheetView workbookViewId="0" topLeftCell="A1">
      <selection activeCell="I1" sqref="I1"/>
    </sheetView>
  </sheetViews>
  <sheetFormatPr defaultColWidth="11.421875" defaultRowHeight="12.75"/>
  <cols>
    <col min="1" max="1" width="8.7109375" style="65" customWidth="1"/>
    <col min="2" max="2" width="26.28125" style="65" customWidth="1"/>
    <col min="3" max="4" width="9.421875" style="65" customWidth="1"/>
    <col min="5" max="5" width="10.8515625" style="65" customWidth="1"/>
    <col min="6" max="7" width="9.421875" style="65" customWidth="1"/>
    <col min="8" max="8" width="10.57421875" style="65" customWidth="1"/>
    <col min="9" max="11" width="11.421875" style="65" customWidth="1"/>
    <col min="12" max="12" width="11.421875" style="65" bestFit="1" customWidth="1"/>
    <col min="13" max="16384" width="11.421875" style="65" customWidth="1"/>
  </cols>
  <sheetData>
    <row r="1" spans="1:2" ht="12.75">
      <c r="A1" s="63" t="s">
        <v>46</v>
      </c>
      <c r="B1" s="64" t="s">
        <v>57</v>
      </c>
    </row>
    <row r="2" ht="6.75" customHeight="1"/>
    <row r="3" spans="1:8" ht="17.25" customHeight="1">
      <c r="A3" s="66"/>
      <c r="B3" s="66"/>
      <c r="C3" s="67"/>
      <c r="D3" s="68" t="s">
        <v>16</v>
      </c>
      <c r="E3" s="69"/>
      <c r="F3" s="67"/>
      <c r="G3" s="68" t="s">
        <v>17</v>
      </c>
      <c r="H3" s="70"/>
    </row>
    <row r="4" spans="2:8" ht="17.25" customHeight="1">
      <c r="B4" s="71" t="s">
        <v>18</v>
      </c>
      <c r="C4" s="72" t="s">
        <v>58</v>
      </c>
      <c r="D4" s="73"/>
      <c r="E4" s="74"/>
      <c r="F4" s="72" t="s">
        <v>58</v>
      </c>
      <c r="G4" s="73"/>
      <c r="H4" s="73"/>
    </row>
    <row r="5" spans="2:8" ht="3.75" customHeight="1">
      <c r="B5" s="71" t="s">
        <v>19</v>
      </c>
      <c r="C5" s="75">
        <v>2010</v>
      </c>
      <c r="D5" s="75">
        <v>2009</v>
      </c>
      <c r="E5" s="76"/>
      <c r="F5" s="75">
        <v>2010</v>
      </c>
      <c r="G5" s="75">
        <v>2009</v>
      </c>
      <c r="H5" s="77"/>
    </row>
    <row r="6" spans="2:8" ht="13.5" customHeight="1">
      <c r="B6" s="71" t="s">
        <v>20</v>
      </c>
      <c r="C6" s="78"/>
      <c r="D6" s="78"/>
      <c r="E6" s="79" t="s">
        <v>1</v>
      </c>
      <c r="F6" s="78"/>
      <c r="G6" s="78"/>
      <c r="H6" s="80" t="s">
        <v>1</v>
      </c>
    </row>
    <row r="7" spans="3:8" ht="17.25" customHeight="1">
      <c r="C7" s="67" t="s">
        <v>21</v>
      </c>
      <c r="D7" s="67"/>
      <c r="E7" s="81" t="s">
        <v>6</v>
      </c>
      <c r="F7" s="67" t="s">
        <v>21</v>
      </c>
      <c r="G7" s="67"/>
      <c r="H7" s="82" t="s">
        <v>6</v>
      </c>
    </row>
    <row r="8" spans="1:2" ht="6" customHeight="1">
      <c r="A8" s="66"/>
      <c r="B8" s="66"/>
    </row>
    <row r="9" spans="1:8" ht="12.75">
      <c r="A9" s="83" t="s">
        <v>22</v>
      </c>
      <c r="B9" s="84"/>
      <c r="C9" s="85"/>
      <c r="D9" s="84"/>
      <c r="E9" s="84"/>
      <c r="F9" s="84"/>
      <c r="G9" s="84"/>
      <c r="H9" s="84"/>
    </row>
    <row r="10" ht="6.75" customHeight="1"/>
    <row r="11" spans="1:13" ht="12.75">
      <c r="A11" s="65" t="s">
        <v>7</v>
      </c>
      <c r="C11" s="86">
        <v>3854</v>
      </c>
      <c r="D11" s="86">
        <v>5196.7</v>
      </c>
      <c r="E11" s="87">
        <f>(C11-D11)/D11*100</f>
        <v>-25.83755075336271</v>
      </c>
      <c r="F11" s="86">
        <v>5611.8</v>
      </c>
      <c r="G11" s="86">
        <v>5169.1</v>
      </c>
      <c r="H11" s="87">
        <f>(F11-G11)/G11*100</f>
        <v>8.564353562515715</v>
      </c>
      <c r="I11" s="106"/>
      <c r="J11" s="106"/>
      <c r="K11" s="106"/>
      <c r="L11" s="106"/>
      <c r="M11" s="2"/>
    </row>
    <row r="12" spans="2:13" ht="12.75">
      <c r="B12" s="65" t="s">
        <v>49</v>
      </c>
      <c r="C12" s="86">
        <v>1190.5</v>
      </c>
      <c r="D12" s="86">
        <v>2214.4</v>
      </c>
      <c r="E12" s="87">
        <f aca="true" t="shared" si="0" ref="E12:E18">(C12-D12)/D12*100</f>
        <v>-46.23825867052023</v>
      </c>
      <c r="F12" s="86">
        <v>688.3</v>
      </c>
      <c r="G12" s="86">
        <v>766</v>
      </c>
      <c r="H12" s="87">
        <f aca="true" t="shared" si="1" ref="H12:H18">(F12-G12)/G12*100</f>
        <v>-10.143603133159274</v>
      </c>
      <c r="I12" s="2"/>
      <c r="J12" s="2"/>
      <c r="K12" s="2"/>
      <c r="L12" s="2"/>
      <c r="M12" s="2"/>
    </row>
    <row r="13" spans="2:13" ht="12.75">
      <c r="B13" s="65" t="s">
        <v>50</v>
      </c>
      <c r="C13" s="86">
        <v>86.7</v>
      </c>
      <c r="D13" s="86">
        <v>65</v>
      </c>
      <c r="E13" s="87">
        <f t="shared" si="0"/>
        <v>33.38461538461539</v>
      </c>
      <c r="F13" s="86">
        <v>13.2</v>
      </c>
      <c r="G13" s="86">
        <v>64.2</v>
      </c>
      <c r="H13" s="87">
        <f t="shared" si="1"/>
        <v>-79.43925233644859</v>
      </c>
      <c r="I13" s="106"/>
      <c r="J13" s="106"/>
      <c r="K13" s="106"/>
      <c r="L13" s="106"/>
      <c r="M13" s="106"/>
    </row>
    <row r="14" spans="2:13" ht="12.75">
      <c r="B14" s="65" t="s">
        <v>8</v>
      </c>
      <c r="C14" s="86">
        <v>1154.9</v>
      </c>
      <c r="D14" s="86">
        <v>1409.3</v>
      </c>
      <c r="E14" s="87">
        <f t="shared" si="0"/>
        <v>-18.051514936493284</v>
      </c>
      <c r="F14" s="86">
        <v>3734.6</v>
      </c>
      <c r="G14" s="86">
        <v>3236.1</v>
      </c>
      <c r="H14" s="87">
        <f t="shared" si="1"/>
        <v>15.404344735947593</v>
      </c>
      <c r="I14" s="2"/>
      <c r="J14" s="2"/>
      <c r="K14" s="2"/>
      <c r="L14" s="2"/>
      <c r="M14" s="2"/>
    </row>
    <row r="15" spans="2:13" ht="12.75">
      <c r="B15" s="65" t="s">
        <v>48</v>
      </c>
      <c r="C15" s="86">
        <v>913.8</v>
      </c>
      <c r="D15" s="86">
        <v>897.2</v>
      </c>
      <c r="E15" s="87">
        <f t="shared" si="0"/>
        <v>1.8502006241640556</v>
      </c>
      <c r="F15" s="86">
        <v>898.2</v>
      </c>
      <c r="G15" s="86">
        <v>804.9</v>
      </c>
      <c r="H15" s="87">
        <f t="shared" si="1"/>
        <v>11.5915020499441</v>
      </c>
      <c r="I15" s="106"/>
      <c r="J15" s="106"/>
      <c r="K15" s="106"/>
      <c r="L15" s="106"/>
      <c r="M15" s="2"/>
    </row>
    <row r="16" spans="3:13" ht="6.75" customHeight="1">
      <c r="C16" s="86"/>
      <c r="D16" s="86"/>
      <c r="E16" s="87"/>
      <c r="F16" s="86"/>
      <c r="G16" s="86"/>
      <c r="H16" s="87"/>
      <c r="J16" s="106"/>
      <c r="K16" s="2"/>
      <c r="L16" s="2"/>
      <c r="M16" s="2"/>
    </row>
    <row r="17" spans="1:13" ht="12.75">
      <c r="A17" s="65" t="s">
        <v>9</v>
      </c>
      <c r="C17" s="86">
        <v>258.4</v>
      </c>
      <c r="D17" s="86">
        <v>288.8</v>
      </c>
      <c r="E17" s="87">
        <f>(C17-D17)/D17*100</f>
        <v>-10.526315789473696</v>
      </c>
      <c r="F17" s="86">
        <v>74</v>
      </c>
      <c r="G17" s="86">
        <v>76.1</v>
      </c>
      <c r="H17" s="87">
        <f>(F17-G17)/G17*100</f>
        <v>-2.759526938239152</v>
      </c>
      <c r="J17" s="106"/>
      <c r="K17" s="2"/>
      <c r="L17" s="107"/>
      <c r="M17" s="2"/>
    </row>
    <row r="18" spans="1:12" ht="12.75">
      <c r="A18" s="65" t="s">
        <v>10</v>
      </c>
      <c r="C18" s="86">
        <v>126.3</v>
      </c>
      <c r="D18" s="86">
        <v>261.4</v>
      </c>
      <c r="E18" s="87">
        <f t="shared" si="0"/>
        <v>-51.6832440703902</v>
      </c>
      <c r="F18" s="86">
        <v>26.9</v>
      </c>
      <c r="G18" s="86">
        <v>67.5</v>
      </c>
      <c r="H18" s="87">
        <f t="shared" si="1"/>
        <v>-60.14814814814815</v>
      </c>
      <c r="J18" s="106"/>
      <c r="K18" s="106"/>
      <c r="L18" s="106"/>
    </row>
    <row r="19" spans="3:13" ht="6.75" customHeight="1">
      <c r="C19" s="86"/>
      <c r="D19" s="86"/>
      <c r="E19" s="87" t="s">
        <v>2</v>
      </c>
      <c r="F19" s="88"/>
      <c r="G19" s="88"/>
      <c r="H19" s="87"/>
      <c r="J19" s="106"/>
      <c r="K19" s="2"/>
      <c r="L19" s="2"/>
      <c r="M19" s="2"/>
    </row>
    <row r="20" spans="1:13" ht="6" customHeight="1">
      <c r="A20" s="66"/>
      <c r="B20" s="66"/>
      <c r="C20" s="89"/>
      <c r="D20" s="89"/>
      <c r="E20" s="90" t="s">
        <v>2</v>
      </c>
      <c r="F20" s="89"/>
      <c r="G20" s="89"/>
      <c r="H20" s="91"/>
      <c r="J20" s="106"/>
      <c r="K20" s="2"/>
      <c r="L20" s="2"/>
      <c r="M20" s="2"/>
    </row>
    <row r="21" spans="2:12" ht="12.75">
      <c r="B21" s="92" t="s">
        <v>11</v>
      </c>
      <c r="C21" s="93">
        <v>4238.7</v>
      </c>
      <c r="D21" s="93">
        <v>5746.9</v>
      </c>
      <c r="E21" s="94">
        <f>(C21-D21)/D21*100</f>
        <v>-26.243714002331693</v>
      </c>
      <c r="F21" s="93">
        <v>5712.7</v>
      </c>
      <c r="G21" s="93">
        <v>5312.7</v>
      </c>
      <c r="H21" s="87">
        <f>(F21-G21)/G21*100</f>
        <v>7.529128315169312</v>
      </c>
      <c r="I21" s="106"/>
      <c r="J21" s="106"/>
      <c r="K21" s="106"/>
      <c r="L21" s="106"/>
    </row>
    <row r="22" spans="1:13" ht="17.25" customHeight="1">
      <c r="A22" s="65" t="s">
        <v>23</v>
      </c>
      <c r="C22" s="93">
        <v>3048.2</v>
      </c>
      <c r="D22" s="93">
        <v>3532.5</v>
      </c>
      <c r="E22" s="87">
        <f>(C22-D22)/D22*100</f>
        <v>-13.709837225760799</v>
      </c>
      <c r="F22" s="93">
        <v>5024.4</v>
      </c>
      <c r="G22" s="93">
        <v>4546.7</v>
      </c>
      <c r="H22" s="87">
        <f>(F22-G22)/G22*100</f>
        <v>10.506521213187584</v>
      </c>
      <c r="J22" s="106"/>
      <c r="K22" s="2"/>
      <c r="L22" s="2"/>
      <c r="M22" s="2"/>
    </row>
    <row r="23" spans="1:13" ht="12.75">
      <c r="A23" s="65" t="s">
        <v>24</v>
      </c>
      <c r="C23" s="93">
        <v>1974.7</v>
      </c>
      <c r="D23" s="93">
        <v>2677.8</v>
      </c>
      <c r="E23" s="87">
        <f>(C23-D23)/D23*100</f>
        <v>-26.25662857569647</v>
      </c>
      <c r="F23" s="93">
        <v>4561.2</v>
      </c>
      <c r="G23" s="93">
        <v>4193.5</v>
      </c>
      <c r="H23" s="87">
        <f>(F23-G23)/G23*100</f>
        <v>8.768331942291638</v>
      </c>
      <c r="J23" s="106"/>
      <c r="K23" s="2"/>
      <c r="L23" s="2"/>
      <c r="M23" s="106"/>
    </row>
    <row r="24" spans="2:13" ht="16.5" customHeight="1">
      <c r="B24" s="65" t="s">
        <v>25</v>
      </c>
      <c r="C24" s="93">
        <f>SUM(C23/C22)*100</f>
        <v>64.78249458696936</v>
      </c>
      <c r="D24" s="93">
        <v>75.80467091295115</v>
      </c>
      <c r="E24" s="87" t="s">
        <v>15</v>
      </c>
      <c r="F24" s="93">
        <f>SUM(F23/F22)*100</f>
        <v>90.78098877477908</v>
      </c>
      <c r="G24" s="93">
        <v>92.23172850638926</v>
      </c>
      <c r="H24" s="87" t="s">
        <v>26</v>
      </c>
      <c r="J24" s="106"/>
      <c r="K24" s="2"/>
      <c r="L24" s="2"/>
      <c r="M24" s="106"/>
    </row>
    <row r="25" spans="3:8" ht="8.25" customHeight="1">
      <c r="C25" s="95"/>
      <c r="D25" s="95"/>
      <c r="F25" s="95"/>
      <c r="G25" s="95"/>
      <c r="H25" s="96"/>
    </row>
    <row r="26" spans="1:13" ht="12">
      <c r="A26" s="97" t="s">
        <v>27</v>
      </c>
      <c r="B26" s="97"/>
      <c r="C26" s="97"/>
      <c r="D26" s="97"/>
      <c r="E26" s="97"/>
      <c r="F26" s="97"/>
      <c r="G26" s="97"/>
      <c r="H26" s="97"/>
      <c r="I26" s="65" t="s">
        <v>2</v>
      </c>
      <c r="M26" s="108"/>
    </row>
    <row r="27" spans="1:8" ht="6.75" customHeight="1">
      <c r="A27" s="2"/>
      <c r="B27" s="2"/>
      <c r="C27" s="2"/>
      <c r="D27" s="2"/>
      <c r="E27" s="98"/>
      <c r="F27" s="2"/>
      <c r="G27" s="2"/>
      <c r="H27" s="96"/>
    </row>
    <row r="28" spans="1:14" ht="12">
      <c r="A28" s="99" t="s">
        <v>28</v>
      </c>
      <c r="B28" s="100"/>
      <c r="C28" s="93">
        <v>1157.2</v>
      </c>
      <c r="D28" s="93">
        <v>1664.8</v>
      </c>
      <c r="E28" s="87">
        <f>(C28-D28)/D28*100</f>
        <v>-30.490148966842863</v>
      </c>
      <c r="F28" s="93">
        <v>91.3</v>
      </c>
      <c r="G28" s="93">
        <v>72.4</v>
      </c>
      <c r="H28" s="87">
        <f>(F28-G28)/G28*100</f>
        <v>26.104972375690593</v>
      </c>
      <c r="J28" s="108"/>
      <c r="K28" s="108"/>
      <c r="L28" s="108"/>
      <c r="N28" s="108"/>
    </row>
    <row r="29" spans="2:8" ht="6" customHeight="1">
      <c r="B29" s="100"/>
      <c r="C29" s="93"/>
      <c r="D29" s="93"/>
      <c r="F29" s="93"/>
      <c r="G29" s="93"/>
      <c r="H29" s="87"/>
    </row>
    <row r="30" spans="1:8" ht="12">
      <c r="A30" s="100" t="s">
        <v>29</v>
      </c>
      <c r="B30" s="100" t="s">
        <v>30</v>
      </c>
      <c r="C30" s="93">
        <v>1145</v>
      </c>
      <c r="D30" s="93">
        <v>1643.9</v>
      </c>
      <c r="E30" s="87">
        <f>(C30-D30)/D30*100</f>
        <v>-30.348561348013874</v>
      </c>
      <c r="F30" s="93">
        <v>64.1</v>
      </c>
      <c r="G30" s="93">
        <v>59.3</v>
      </c>
      <c r="H30" s="87">
        <f>(F30-G30)/G30*100</f>
        <v>8.094435075885324</v>
      </c>
    </row>
    <row r="31" spans="1:8" ht="6" customHeight="1">
      <c r="A31" s="100"/>
      <c r="B31" s="100"/>
      <c r="C31" s="93"/>
      <c r="D31" s="93"/>
      <c r="E31" s="87"/>
      <c r="F31" s="93"/>
      <c r="G31" s="93"/>
      <c r="H31" s="87"/>
    </row>
    <row r="32" spans="1:8" ht="12">
      <c r="A32" s="99" t="s">
        <v>31</v>
      </c>
      <c r="B32" s="100"/>
      <c r="C32" s="93">
        <v>228.2</v>
      </c>
      <c r="D32" s="93">
        <v>256</v>
      </c>
      <c r="E32" s="94">
        <f>(C32-D32)/D32*100</f>
        <v>-10.859375000000004</v>
      </c>
      <c r="F32" s="93">
        <v>603.8</v>
      </c>
      <c r="G32" s="93">
        <v>643.5</v>
      </c>
      <c r="H32" s="87">
        <f>(F32-G32)/G32*100</f>
        <v>-6.1693861693861765</v>
      </c>
    </row>
    <row r="33" spans="2:8" ht="6" customHeight="1">
      <c r="B33" s="100"/>
      <c r="C33" s="93"/>
      <c r="D33" s="93"/>
      <c r="E33" s="94"/>
      <c r="F33" s="93"/>
      <c r="G33" s="93"/>
      <c r="H33" s="87"/>
    </row>
    <row r="34" spans="1:8" ht="12">
      <c r="A34" s="100" t="s">
        <v>29</v>
      </c>
      <c r="B34" s="100" t="s">
        <v>32</v>
      </c>
      <c r="C34" s="93">
        <v>30.8</v>
      </c>
      <c r="D34" s="93">
        <v>16.2</v>
      </c>
      <c r="E34" s="94">
        <f>(C34-D34)/D34*100</f>
        <v>90.12345679012347</v>
      </c>
      <c r="F34" s="93">
        <v>585</v>
      </c>
      <c r="G34" s="93">
        <v>621.3</v>
      </c>
      <c r="H34" s="87">
        <f>(F34-G34)/G34*100</f>
        <v>-5.842588121680341</v>
      </c>
    </row>
    <row r="35" spans="1:8" ht="12">
      <c r="A35" s="100"/>
      <c r="B35" s="100" t="s">
        <v>33</v>
      </c>
      <c r="C35" s="93">
        <v>167</v>
      </c>
      <c r="D35" s="93">
        <v>200.7</v>
      </c>
      <c r="E35" s="94">
        <f>(C35-D35)/D35*100</f>
        <v>-16.79123069257598</v>
      </c>
      <c r="F35" s="93">
        <v>10.4</v>
      </c>
      <c r="G35" s="93">
        <v>10.4</v>
      </c>
      <c r="H35" s="87">
        <f>(F35-G35)/G35*100</f>
        <v>0</v>
      </c>
    </row>
    <row r="36" spans="1:8" ht="6" customHeight="1">
      <c r="A36" s="100"/>
      <c r="B36" s="100"/>
      <c r="C36" s="93"/>
      <c r="D36" s="93"/>
      <c r="E36" s="87"/>
      <c r="F36" s="93"/>
      <c r="G36" s="93"/>
      <c r="H36" s="87"/>
    </row>
    <row r="37" spans="1:8" ht="12">
      <c r="A37" s="99" t="s">
        <v>34</v>
      </c>
      <c r="B37" s="100"/>
      <c r="C37" s="93">
        <v>27</v>
      </c>
      <c r="D37" s="93">
        <v>13.1</v>
      </c>
      <c r="E37" s="94">
        <f>(C37-D37)/D37*100</f>
        <v>106.10687022900764</v>
      </c>
      <c r="F37" s="93">
        <v>1696.4</v>
      </c>
      <c r="G37" s="93">
        <v>1546.5</v>
      </c>
      <c r="H37" s="87">
        <f>(F37-G37)/G37*100</f>
        <v>9.692854833494994</v>
      </c>
    </row>
    <row r="38" spans="1:8" ht="6" customHeight="1">
      <c r="A38" s="99"/>
      <c r="B38" s="100"/>
      <c r="C38" s="93"/>
      <c r="D38" s="93"/>
      <c r="E38" s="87"/>
      <c r="F38" s="93"/>
      <c r="G38" s="93"/>
      <c r="H38" s="87"/>
    </row>
    <row r="39" spans="1:8" ht="12">
      <c r="A39" s="65" t="s">
        <v>29</v>
      </c>
      <c r="B39" s="100" t="s">
        <v>35</v>
      </c>
      <c r="C39" s="93">
        <v>27</v>
      </c>
      <c r="D39" s="93">
        <v>13.1</v>
      </c>
      <c r="E39" s="94">
        <f>(C39-D39)/D39*100</f>
        <v>106.10687022900764</v>
      </c>
      <c r="F39" s="93">
        <v>1696.4</v>
      </c>
      <c r="G39" s="93">
        <v>1546.5</v>
      </c>
      <c r="H39" s="87">
        <f>(F39-G39)/G39*100</f>
        <v>9.692854833494994</v>
      </c>
    </row>
    <row r="40" spans="2:8" ht="6" customHeight="1">
      <c r="B40" s="100"/>
      <c r="C40" s="93"/>
      <c r="D40" s="93"/>
      <c r="E40" s="87"/>
      <c r="F40" s="93"/>
      <c r="G40" s="93"/>
      <c r="H40" s="87"/>
    </row>
    <row r="41" spans="1:8" ht="12">
      <c r="A41" s="99" t="s">
        <v>51</v>
      </c>
      <c r="B41" s="100"/>
      <c r="C41" s="93">
        <v>229</v>
      </c>
      <c r="D41" s="93">
        <v>919.7</v>
      </c>
      <c r="E41" s="94">
        <f>(C41-D41)/D41*100</f>
        <v>-75.10057627487224</v>
      </c>
      <c r="F41" s="93">
        <v>2148</v>
      </c>
      <c r="G41" s="93">
        <v>1898.6</v>
      </c>
      <c r="H41" s="87">
        <f>(F41-G41)/G41*100</f>
        <v>13.13599494364269</v>
      </c>
    </row>
    <row r="42" spans="2:8" ht="6" customHeight="1">
      <c r="B42" s="100"/>
      <c r="C42" s="93"/>
      <c r="D42" s="93"/>
      <c r="E42" s="94"/>
      <c r="F42" s="93"/>
      <c r="G42" s="93"/>
      <c r="H42" s="87"/>
    </row>
    <row r="43" spans="1:8" ht="12" customHeight="1">
      <c r="A43" s="100" t="s">
        <v>29</v>
      </c>
      <c r="B43" s="100" t="s">
        <v>36</v>
      </c>
      <c r="C43" s="93">
        <v>204.6</v>
      </c>
      <c r="D43" s="93">
        <v>889.2</v>
      </c>
      <c r="E43" s="94">
        <f>(C43-D43)/D43*100</f>
        <v>-76.99055330634278</v>
      </c>
      <c r="F43" s="93">
        <v>1978</v>
      </c>
      <c r="G43" s="93">
        <v>1783.9</v>
      </c>
      <c r="H43" s="87">
        <f>(F43-G43)/G43*100</f>
        <v>10.88065474522114</v>
      </c>
    </row>
    <row r="44" spans="1:8" ht="6" customHeight="1">
      <c r="A44" s="100"/>
      <c r="B44" s="100"/>
      <c r="C44" s="93"/>
      <c r="D44" s="93"/>
      <c r="E44" s="94"/>
      <c r="F44" s="93"/>
      <c r="G44" s="93"/>
      <c r="H44" s="87"/>
    </row>
    <row r="45" spans="1:8" ht="12">
      <c r="A45" s="99" t="s">
        <v>37</v>
      </c>
      <c r="B45" s="100"/>
      <c r="C45" s="93">
        <v>1160.1</v>
      </c>
      <c r="D45" s="93">
        <v>1452.7</v>
      </c>
      <c r="E45" s="94">
        <f>(C45-D45)/D45*100</f>
        <v>-20.141804914985897</v>
      </c>
      <c r="F45" s="93">
        <v>206.4</v>
      </c>
      <c r="G45" s="93">
        <v>63.2</v>
      </c>
      <c r="H45" s="87">
        <f>(F45-G45)/G45*100</f>
        <v>226.58227848101262</v>
      </c>
    </row>
    <row r="46" spans="1:8" ht="6" customHeight="1">
      <c r="A46" s="99"/>
      <c r="B46" s="100"/>
      <c r="C46" s="93"/>
      <c r="D46" s="93"/>
      <c r="E46" s="94"/>
      <c r="F46" s="93"/>
      <c r="G46" s="93"/>
      <c r="H46" s="87"/>
    </row>
    <row r="47" spans="1:8" ht="12">
      <c r="A47" s="99" t="s">
        <v>38</v>
      </c>
      <c r="B47" s="100"/>
      <c r="C47" s="93">
        <v>31.7</v>
      </c>
      <c r="D47" s="93">
        <v>21</v>
      </c>
      <c r="E47" s="94">
        <f>(C47-D47)/D47*100</f>
        <v>50.95238095238095</v>
      </c>
      <c r="F47" s="93">
        <v>40.5</v>
      </c>
      <c r="G47" s="93">
        <v>112.9</v>
      </c>
      <c r="H47" s="87">
        <f>(F47-G47)/G47*100</f>
        <v>-64.12754650132861</v>
      </c>
    </row>
    <row r="48" spans="1:8" ht="9" customHeight="1">
      <c r="A48" s="100" t="s">
        <v>2</v>
      </c>
      <c r="B48" s="100"/>
      <c r="C48" s="93"/>
      <c r="D48" s="93"/>
      <c r="E48" s="94"/>
      <c r="F48" s="93"/>
      <c r="G48" s="93"/>
      <c r="H48" s="87"/>
    </row>
    <row r="49" spans="1:8" ht="12">
      <c r="A49" s="99" t="s">
        <v>39</v>
      </c>
      <c r="B49" s="100"/>
      <c r="C49" s="93">
        <v>724.8</v>
      </c>
      <c r="D49" s="93">
        <v>816.2</v>
      </c>
      <c r="E49" s="94">
        <f>(C49-D49)/D49*100</f>
        <v>-11.198235726537623</v>
      </c>
      <c r="F49" s="93">
        <v>461</v>
      </c>
      <c r="G49" s="93">
        <v>381.4</v>
      </c>
      <c r="H49" s="87">
        <f>(F49-G49)/G49*100</f>
        <v>20.870477189302576</v>
      </c>
    </row>
    <row r="50" spans="2:8" ht="6" customHeight="1">
      <c r="B50" s="100"/>
      <c r="C50" s="93"/>
      <c r="D50" s="93"/>
      <c r="E50" s="94"/>
      <c r="F50" s="93"/>
      <c r="G50" s="93"/>
      <c r="H50" s="87"/>
    </row>
    <row r="51" spans="1:8" ht="12">
      <c r="A51" s="100" t="s">
        <v>29</v>
      </c>
      <c r="B51" s="100" t="s">
        <v>40</v>
      </c>
      <c r="C51" s="93">
        <v>610.9</v>
      </c>
      <c r="D51" s="93">
        <v>612.7</v>
      </c>
      <c r="E51" s="94">
        <f>(C51-D51)/D51*100</f>
        <v>-0.2937816223274144</v>
      </c>
      <c r="F51" s="93">
        <v>343.9</v>
      </c>
      <c r="G51" s="93">
        <v>45.1</v>
      </c>
      <c r="H51" s="87">
        <f>(F51-G51)/G51*100</f>
        <v>662.5277161862526</v>
      </c>
    </row>
    <row r="52" spans="1:8" ht="12">
      <c r="A52" s="100"/>
      <c r="B52" s="100" t="s">
        <v>41</v>
      </c>
      <c r="C52" s="93">
        <v>73.1</v>
      </c>
      <c r="D52" s="93">
        <v>173.7</v>
      </c>
      <c r="E52" s="94">
        <f>(C52-D52)/D52*100</f>
        <v>-57.91594703511802</v>
      </c>
      <c r="F52" s="93">
        <v>90.1</v>
      </c>
      <c r="G52" s="93">
        <v>264.2</v>
      </c>
      <c r="H52" s="87">
        <f>(F52-G52)/G52*100</f>
        <v>-65.89704769114307</v>
      </c>
    </row>
    <row r="53" spans="1:8" ht="6" customHeight="1">
      <c r="A53" s="100"/>
      <c r="B53" s="100"/>
      <c r="C53" s="93"/>
      <c r="D53" s="93"/>
      <c r="E53" s="94"/>
      <c r="F53" s="93"/>
      <c r="G53" s="93"/>
      <c r="H53" s="87"/>
    </row>
    <row r="54" spans="1:9" ht="12">
      <c r="A54" s="99" t="s">
        <v>42</v>
      </c>
      <c r="B54" s="100"/>
      <c r="C54" s="93">
        <v>104.8</v>
      </c>
      <c r="D54" s="93">
        <v>136.2</v>
      </c>
      <c r="E54" s="94">
        <f>(C54-D54)/D54*100</f>
        <v>-23.054331864904547</v>
      </c>
      <c r="F54" s="93">
        <v>31.2</v>
      </c>
      <c r="G54" s="93">
        <v>20</v>
      </c>
      <c r="H54" s="87">
        <f>(F54-G54)/G54*100</f>
        <v>55.99999999999999</v>
      </c>
      <c r="I54" s="109" t="s">
        <v>2</v>
      </c>
    </row>
    <row r="55" spans="1:9" ht="6" customHeight="1">
      <c r="A55" s="99"/>
      <c r="B55" s="100"/>
      <c r="C55" s="93"/>
      <c r="D55" s="93"/>
      <c r="E55" s="94"/>
      <c r="F55" s="93"/>
      <c r="G55" s="93"/>
      <c r="H55" s="87"/>
      <c r="I55" s="109"/>
    </row>
    <row r="56" spans="1:8" ht="12">
      <c r="A56" s="99" t="s">
        <v>43</v>
      </c>
      <c r="B56" s="100"/>
      <c r="C56" s="93">
        <v>209.5</v>
      </c>
      <c r="D56" s="93">
        <v>122.7</v>
      </c>
      <c r="E56" s="94">
        <f>(C56-D56)/D56*100</f>
        <v>70.74164629176853</v>
      </c>
      <c r="F56" s="93">
        <v>127.6</v>
      </c>
      <c r="G56" s="93">
        <v>244.3</v>
      </c>
      <c r="H56" s="87">
        <f>(F56-G56)/G56*100</f>
        <v>-47.76913630781826</v>
      </c>
    </row>
    <row r="57" spans="1:8" ht="6" customHeight="1">
      <c r="A57" s="99"/>
      <c r="B57" s="100"/>
      <c r="C57" s="93"/>
      <c r="D57" s="93"/>
      <c r="E57" s="94"/>
      <c r="F57" s="93"/>
      <c r="G57" s="93"/>
      <c r="H57" s="87"/>
    </row>
    <row r="58" spans="1:8" ht="12">
      <c r="A58" s="99" t="s">
        <v>44</v>
      </c>
      <c r="B58" s="100"/>
      <c r="C58" s="93">
        <v>366.4</v>
      </c>
      <c r="D58" s="93">
        <v>344.7</v>
      </c>
      <c r="E58" s="94">
        <f>(C58-D58)/D58*100</f>
        <v>6.295329271830575</v>
      </c>
      <c r="F58" s="93">
        <v>306.7</v>
      </c>
      <c r="G58" s="93">
        <v>329.9</v>
      </c>
      <c r="H58" s="87">
        <f>(F58-G58)/G58*100</f>
        <v>-7.032434070930583</v>
      </c>
    </row>
    <row r="59" spans="1:8" ht="5.25" customHeight="1">
      <c r="A59" s="101"/>
      <c r="B59" s="102"/>
      <c r="C59" s="103"/>
      <c r="D59" s="103"/>
      <c r="E59" s="104"/>
      <c r="F59" s="103"/>
      <c r="G59" s="103"/>
      <c r="H59" s="105"/>
    </row>
    <row r="60" spans="1:14" ht="14.25" customHeight="1">
      <c r="A60" s="100"/>
      <c r="B60" s="100" t="s">
        <v>11</v>
      </c>
      <c r="C60" s="93">
        <v>4238.7</v>
      </c>
      <c r="D60" s="93">
        <v>5746.9</v>
      </c>
      <c r="E60" s="94">
        <f>(C60-D60)/D60*100</f>
        <v>-26.243714002331693</v>
      </c>
      <c r="F60" s="93">
        <v>5712.7</v>
      </c>
      <c r="G60" s="93">
        <v>5312.7</v>
      </c>
      <c r="H60" s="87">
        <f>(F60-G60)/G60*100</f>
        <v>7.529128315169312</v>
      </c>
      <c r="I60" s="110"/>
      <c r="J60" s="110"/>
      <c r="K60" s="110"/>
      <c r="L60" s="110"/>
      <c r="M60" s="110"/>
      <c r="N60" s="110"/>
    </row>
    <row r="61" spans="1:8" ht="12">
      <c r="A61" s="100"/>
      <c r="B61" s="100"/>
      <c r="C61" s="111"/>
      <c r="D61" s="111"/>
      <c r="E61" s="96"/>
      <c r="F61" s="111"/>
      <c r="G61" s="111"/>
      <c r="H61" s="96"/>
    </row>
    <row r="62" spans="1:2" ht="12.75">
      <c r="A62" s="63" t="s">
        <v>100</v>
      </c>
      <c r="B62" s="64"/>
    </row>
    <row r="63" spans="2:8" ht="9" customHeight="1">
      <c r="B63" s="63"/>
      <c r="C63" s="63"/>
      <c r="D63" s="63"/>
      <c r="E63" s="63"/>
      <c r="F63" s="63"/>
      <c r="G63" s="63"/>
      <c r="H63" s="63"/>
    </row>
    <row r="64" spans="1:8" ht="12.75">
      <c r="A64" s="112"/>
      <c r="B64" s="113" t="s">
        <v>95</v>
      </c>
      <c r="C64" s="114" t="s">
        <v>16</v>
      </c>
      <c r="D64" s="115" t="s">
        <v>17</v>
      </c>
      <c r="E64" s="116" t="s">
        <v>96</v>
      </c>
      <c r="F64" s="117" t="s">
        <v>97</v>
      </c>
      <c r="G64" s="114" t="s">
        <v>16</v>
      </c>
      <c r="H64" s="115" t="s">
        <v>17</v>
      </c>
    </row>
    <row r="65" spans="1:8" ht="12.75">
      <c r="A65" s="112"/>
      <c r="B65" s="118">
        <v>8921</v>
      </c>
      <c r="C65" s="119">
        <v>4528</v>
      </c>
      <c r="D65" s="120">
        <v>4393</v>
      </c>
      <c r="E65" s="121">
        <v>2001</v>
      </c>
      <c r="F65" s="120">
        <v>10320</v>
      </c>
      <c r="G65" s="119">
        <v>4181</v>
      </c>
      <c r="H65" s="120">
        <v>6138</v>
      </c>
    </row>
    <row r="66" spans="1:8" ht="12.75">
      <c r="A66" s="112"/>
      <c r="B66" s="118">
        <v>9117</v>
      </c>
      <c r="C66" s="119">
        <v>4491</v>
      </c>
      <c r="D66" s="120">
        <v>4626</v>
      </c>
      <c r="E66" s="121">
        <v>2002</v>
      </c>
      <c r="F66" s="120">
        <v>9403</v>
      </c>
      <c r="G66" s="119">
        <v>3577</v>
      </c>
      <c r="H66" s="120">
        <v>5827</v>
      </c>
    </row>
    <row r="67" spans="1:8" ht="12.75">
      <c r="A67" s="112"/>
      <c r="B67" s="118">
        <v>8214</v>
      </c>
      <c r="C67" s="119">
        <v>3893</v>
      </c>
      <c r="D67" s="120">
        <v>4321</v>
      </c>
      <c r="E67" s="121">
        <v>2003</v>
      </c>
      <c r="F67" s="120">
        <v>9036</v>
      </c>
      <c r="G67" s="119">
        <v>3478</v>
      </c>
      <c r="H67" s="120">
        <v>5558</v>
      </c>
    </row>
    <row r="68" spans="1:8" ht="12.75">
      <c r="A68" s="112"/>
      <c r="B68" s="118">
        <v>9646</v>
      </c>
      <c r="C68" s="119">
        <v>4617</v>
      </c>
      <c r="D68" s="120">
        <v>5029</v>
      </c>
      <c r="E68" s="121">
        <v>2004</v>
      </c>
      <c r="F68" s="120">
        <v>8987</v>
      </c>
      <c r="G68" s="119">
        <v>3048</v>
      </c>
      <c r="H68" s="120">
        <v>5939</v>
      </c>
    </row>
    <row r="69" spans="1:8" ht="12.75">
      <c r="A69" s="112"/>
      <c r="B69" s="118">
        <v>10238</v>
      </c>
      <c r="C69" s="119">
        <v>4600</v>
      </c>
      <c r="D69" s="120">
        <v>5638</v>
      </c>
      <c r="E69" s="121">
        <v>2005</v>
      </c>
      <c r="F69" s="120">
        <v>11177</v>
      </c>
      <c r="G69" s="119">
        <v>4382</v>
      </c>
      <c r="H69" s="120">
        <v>6795</v>
      </c>
    </row>
    <row r="70" spans="1:8" ht="12.75">
      <c r="A70" s="112"/>
      <c r="B70" s="118">
        <v>9159</v>
      </c>
      <c r="C70" s="119">
        <v>3995</v>
      </c>
      <c r="D70" s="120">
        <v>5164</v>
      </c>
      <c r="E70" s="121">
        <v>2006</v>
      </c>
      <c r="F70" s="120">
        <v>10476</v>
      </c>
      <c r="G70" s="119">
        <v>3882</v>
      </c>
      <c r="H70" s="120">
        <v>6594</v>
      </c>
    </row>
    <row r="71" spans="1:8" ht="12.75">
      <c r="A71" s="112"/>
      <c r="B71" s="118">
        <v>8768</v>
      </c>
      <c r="C71" s="119">
        <v>3100</v>
      </c>
      <c r="D71" s="120">
        <v>5668</v>
      </c>
      <c r="E71" s="121">
        <v>2007</v>
      </c>
      <c r="F71" s="120">
        <v>12024</v>
      </c>
      <c r="G71" s="119">
        <v>5031</v>
      </c>
      <c r="H71" s="120">
        <v>6993</v>
      </c>
    </row>
    <row r="72" spans="1:8" ht="12.75">
      <c r="A72" s="112"/>
      <c r="B72" s="122">
        <v>9666</v>
      </c>
      <c r="C72" s="119">
        <v>4066</v>
      </c>
      <c r="D72" s="120">
        <v>5600</v>
      </c>
      <c r="E72" s="121">
        <v>2008</v>
      </c>
      <c r="F72" s="120">
        <v>12207</v>
      </c>
      <c r="G72" s="119">
        <v>5804</v>
      </c>
      <c r="H72" s="120">
        <v>6403</v>
      </c>
    </row>
    <row r="73" spans="1:9" s="2" customFormat="1" ht="12.75">
      <c r="A73" s="112"/>
      <c r="B73" s="122">
        <v>10125</v>
      </c>
      <c r="C73" s="119">
        <v>4667</v>
      </c>
      <c r="D73" s="120">
        <v>5458</v>
      </c>
      <c r="E73" s="121">
        <v>2009</v>
      </c>
      <c r="F73" s="120">
        <f>SUM(G73:H73)</f>
        <v>11059.599999999999</v>
      </c>
      <c r="G73" s="119">
        <v>5746.9</v>
      </c>
      <c r="H73" s="120">
        <v>5312.7</v>
      </c>
      <c r="I73" s="65"/>
    </row>
    <row r="74" spans="1:8" ht="12.75">
      <c r="A74" s="2"/>
      <c r="B74" s="122">
        <v>9762</v>
      </c>
      <c r="C74" s="119">
        <v>4529</v>
      </c>
      <c r="D74" s="120">
        <v>5233</v>
      </c>
      <c r="E74" s="121">
        <v>2010</v>
      </c>
      <c r="F74" s="120">
        <f>SUM(G74:H74)</f>
        <v>9951.4</v>
      </c>
      <c r="G74" s="119">
        <v>4238.7</v>
      </c>
      <c r="H74" s="120">
        <v>5712.7</v>
      </c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ht="12.75">
      <c r="E331" s="2"/>
    </row>
  </sheetData>
  <mergeCells count="7">
    <mergeCell ref="A26:H26"/>
    <mergeCell ref="C4:E4"/>
    <mergeCell ref="F4:H4"/>
    <mergeCell ref="C5:C6"/>
    <mergeCell ref="D5:D6"/>
    <mergeCell ref="F5:F6"/>
    <mergeCell ref="G5:G6"/>
  </mergeCells>
  <printOptions/>
  <pageMargins left="0.42" right="0.2755905511811024" top="0.23" bottom="0.17" header="0.21" footer="0.17"/>
  <pageSetup horizontalDpi="300" verticalDpi="300" orientation="portrait" paperSize="9" scale="9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2011-04-14T05:58:46Z</cp:lastPrinted>
  <dcterms:created xsi:type="dcterms:W3CDTF">2004-06-10T07:07:23Z</dcterms:created>
  <dcterms:modified xsi:type="dcterms:W3CDTF">2011-04-14T06:25:39Z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