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120" windowHeight="9120" tabRatio="841" activeTab="0"/>
  </bookViews>
  <sheets>
    <sheet name="Statistischer Bericht" sheetId="1" r:id="rId1"/>
    <sheet name="Januar bis Dezember 07 (A)" sheetId="2" r:id="rId2"/>
    <sheet name="Januar bis Dezember 07 (B)" sheetId="3" r:id="rId3"/>
    <sheet name="Januar bis Dezember 07 C)" sheetId="4" r:id="rId4"/>
    <sheet name="Januar bis Dezember 07 (D)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DATABASE" localSheetId="2">'Januar bis Dezember 07 (B)'!$A:$XFD</definedName>
    <definedName name="DATABASE" localSheetId="4">'Januar bis Dezember 07 (D)'!$A:$XFD</definedName>
    <definedName name="DATABASE" localSheetId="3">'Januar bis Dezember 07 C)'!$A:$XFD</definedName>
    <definedName name="DATABASE">'[1]3GÜTER'!#REF!</definedName>
    <definedName name="_xlnm.Print_Area" localSheetId="1">'Januar bis Dezember 07 (A)'!$A$1:$J$39</definedName>
    <definedName name="_xlnm.Print_Area" localSheetId="2">'Januar bis Dezember 07 (B)'!$A$1:$I$64</definedName>
    <definedName name="_xlnm.Print_Area" localSheetId="4">'Januar bis Dezember 07 (D)'!$A$1:$J$66</definedName>
    <definedName name="_xlnm.Print_Area" localSheetId="3">'Januar bis Dezember 07 C)'!$A$1:$H$64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1" localSheetId="1">'Januar bis Dezember 07 (A)'!#REF!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'[5]Januar bis Dezember 92 (A)'!#REF!</definedName>
    <definedName name="CRITERIA" localSheetId="2">'Januar bis Dezember 07 (B)'!#REF!</definedName>
    <definedName name="CRITERIA" localSheetId="4">'Januar bis Dezember 07 (D)'!#REF!</definedName>
    <definedName name="CRITERIA" localSheetId="3">'Januar bis Dezember 07 C)'!#REF!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<sst xmlns="http://schemas.openxmlformats.org/spreadsheetml/2006/main" count="279" uniqueCount="157">
  <si>
    <t>Verän-</t>
  </si>
  <si>
    <t xml:space="preserve">             </t>
  </si>
  <si>
    <t>derung</t>
  </si>
  <si>
    <t>in %</t>
  </si>
  <si>
    <t xml:space="preserve">1. Güterverkehr über See    1)  </t>
  </si>
  <si>
    <t>insgesamt   (1 000 t)</t>
  </si>
  <si>
    <t>Empfang</t>
  </si>
  <si>
    <t xml:space="preserve"> </t>
  </si>
  <si>
    <t>davon Massengut</t>
  </si>
  <si>
    <t>Versand</t>
  </si>
  <si>
    <t xml:space="preserve">                 Insgesamt</t>
  </si>
  <si>
    <t>darunter Containerverkehr    2)</t>
  </si>
  <si>
    <t>Ladungsmenge (1 000 t) in Containern</t>
  </si>
  <si>
    <t>Zahl der umgeschlagenen Container</t>
  </si>
  <si>
    <t xml:space="preserve">       umgerechnet auf 20-Fuß-Einheiten (TEU)</t>
  </si>
  <si>
    <t>Angekommene Schiffe</t>
  </si>
  <si>
    <t xml:space="preserve">        </t>
  </si>
  <si>
    <t xml:space="preserve">         Empfang</t>
  </si>
  <si>
    <t>Insgesamt</t>
  </si>
  <si>
    <t xml:space="preserve">     darunter in Containern 2)</t>
  </si>
  <si>
    <t>Verkehrsbereich</t>
  </si>
  <si>
    <t>1 000  t</t>
  </si>
  <si>
    <t>Bundesrepublik Deutschland</t>
  </si>
  <si>
    <t>Übriges Europa</t>
  </si>
  <si>
    <t>davon</t>
  </si>
  <si>
    <t xml:space="preserve">  Ostseegebiete (einschließlich Kattegat)</t>
  </si>
  <si>
    <t xml:space="preserve">  Nordeuropa (Nordsee, Eismeer), Grönland</t>
  </si>
  <si>
    <t xml:space="preserve">  Großbritannien und Irland</t>
  </si>
  <si>
    <t xml:space="preserve">  Westeuropa am Kanal</t>
  </si>
  <si>
    <t xml:space="preserve">  Süd- und Westeuropa am Atlantik</t>
  </si>
  <si>
    <t xml:space="preserve">  Südeuropa am Mittelmeer</t>
  </si>
  <si>
    <t xml:space="preserve">  Südosteuropa am Mittelmeer und am Schwarzen Meer</t>
  </si>
  <si>
    <t xml:space="preserve">  Europäisches Binnenland</t>
  </si>
  <si>
    <t xml:space="preserve">                -</t>
  </si>
  <si>
    <t xml:space="preserve">                   -</t>
  </si>
  <si>
    <t>Europa zusammen</t>
  </si>
  <si>
    <t xml:space="preserve">  Nordafrika am Mittelmeer</t>
  </si>
  <si>
    <t xml:space="preserve">  Nordafrika am Atlantik</t>
  </si>
  <si>
    <t xml:space="preserve">  Westafrika</t>
  </si>
  <si>
    <t xml:space="preserve">  Südliches Afrika</t>
  </si>
  <si>
    <t xml:space="preserve">  Ostafrika</t>
  </si>
  <si>
    <t xml:space="preserve">                 -</t>
  </si>
  <si>
    <t xml:space="preserve">                  x</t>
  </si>
  <si>
    <t xml:space="preserve">  Afrika am Golf von Aden und am Roten Meer</t>
  </si>
  <si>
    <t>Afrika zusammen</t>
  </si>
  <si>
    <t xml:space="preserve">  Nordamerika am Atlantik</t>
  </si>
  <si>
    <t xml:space="preserve">  Golf von Mexiko und  Karibisches Meer</t>
  </si>
  <si>
    <t xml:space="preserve">  Südamerika am Atlantik</t>
  </si>
  <si>
    <t xml:space="preserve">  Nordamerika am Pazifik</t>
  </si>
  <si>
    <t xml:space="preserve">  Mittelamerika am Pazifik</t>
  </si>
  <si>
    <t xml:space="preserve">  Südamerika am Pazifik</t>
  </si>
  <si>
    <t xml:space="preserve">  Amerikanisches Binnenland</t>
  </si>
  <si>
    <t>Amerika zusammen</t>
  </si>
  <si>
    <t xml:space="preserve">  Nahost am Mittelmeer</t>
  </si>
  <si>
    <t xml:space="preserve">  Arabien und Persischer Golf</t>
  </si>
  <si>
    <t xml:space="preserve">  Mittelost</t>
  </si>
  <si>
    <t xml:space="preserve">  Fernost</t>
  </si>
  <si>
    <t>Asien zusammen</t>
  </si>
  <si>
    <t xml:space="preserve">  Australien und Ozeanien</t>
  </si>
  <si>
    <t xml:space="preserve">  Nicht ermittelte Länder, Polargebiete</t>
  </si>
  <si>
    <t xml:space="preserve">                              Insgesamt</t>
  </si>
  <si>
    <t>__________</t>
  </si>
  <si>
    <t>Fußnoten Seite 1</t>
  </si>
  <si>
    <t xml:space="preserve">                 Versand</t>
  </si>
  <si>
    <t xml:space="preserve">          darunter in Containern 2)</t>
  </si>
  <si>
    <t xml:space="preserve">                  -</t>
  </si>
  <si>
    <t xml:space="preserve">                 x</t>
  </si>
  <si>
    <t>Nummer</t>
  </si>
  <si>
    <t>der</t>
  </si>
  <si>
    <t xml:space="preserve">                Güterhauptgruppe</t>
  </si>
  <si>
    <t>Syste-</t>
  </si>
  <si>
    <t>matik</t>
  </si>
  <si>
    <t>1 000 t</t>
  </si>
  <si>
    <t>Getreide</t>
  </si>
  <si>
    <t>Früchte, Gemüse</t>
  </si>
  <si>
    <t>Textile Rohstoffe</t>
  </si>
  <si>
    <t>Holz und Kork</t>
  </si>
  <si>
    <t>Pflanzliche und tierische Rohstoffe</t>
  </si>
  <si>
    <t>Zucker</t>
  </si>
  <si>
    <t>Getränke</t>
  </si>
  <si>
    <t xml:space="preserve">Andere  Genussmittel </t>
  </si>
  <si>
    <t>Fleisch, Fisch, Eier, Milch</t>
  </si>
  <si>
    <t>Getreide- und ähnliche Erzeugnisse</t>
  </si>
  <si>
    <t>Futtermittel</t>
  </si>
  <si>
    <t xml:space="preserve">Ölsaaten, Fette  </t>
  </si>
  <si>
    <t>Steinkohle, -briketts</t>
  </si>
  <si>
    <t>Koks</t>
  </si>
  <si>
    <t>Rohes Erdöl</t>
  </si>
  <si>
    <t>Kraftstoffe, Heizöl</t>
  </si>
  <si>
    <t xml:space="preserve">Mineralölerzeugnisse </t>
  </si>
  <si>
    <t>Eisenerze</t>
  </si>
  <si>
    <t>Nichteisen-Metallerze</t>
  </si>
  <si>
    <t>Stahlhalbzeug</t>
  </si>
  <si>
    <t>Stab-, Formstahl u.a.</t>
  </si>
  <si>
    <t>Stahlblech, Bandstahl</t>
  </si>
  <si>
    <t>Rohre, Gießereierzeugnisse</t>
  </si>
  <si>
    <t>Nichteisen-Metalle, -Halbzeug</t>
  </si>
  <si>
    <t>Salz, Schwefelkies, Schwefel</t>
  </si>
  <si>
    <t>Andere Steine und Erden</t>
  </si>
  <si>
    <t>Zement, Kalk</t>
  </si>
  <si>
    <t>Andere mineralische Baustoffe</t>
  </si>
  <si>
    <t>Natürliche Düngemittel</t>
  </si>
  <si>
    <t>Chemische Düngemittel</t>
  </si>
  <si>
    <t>Chemische Grundstoffe u.a.</t>
  </si>
  <si>
    <t>Zellstoff, Altpapier</t>
  </si>
  <si>
    <t>Andere chemische Erzeugnisse</t>
  </si>
  <si>
    <t>Fahrzeuge</t>
  </si>
  <si>
    <t>Elektrotechnische Erzeugnisse,</t>
  </si>
  <si>
    <t>Maschinen</t>
  </si>
  <si>
    <t>Eisen-, Blech- und Metallwaren u.a.</t>
  </si>
  <si>
    <t>Glas- und andere mineralische Waren</t>
  </si>
  <si>
    <t>Leder und Textilwaren</t>
  </si>
  <si>
    <t>Sonstige Waren</t>
  </si>
  <si>
    <t xml:space="preserve">Besondere Transportgüter </t>
  </si>
  <si>
    <t>Sonstige Güter</t>
  </si>
  <si>
    <t xml:space="preserve">                                       Insgesamt</t>
  </si>
  <si>
    <r>
      <t xml:space="preserve">Tabelle 1   </t>
    </r>
    <r>
      <rPr>
        <b/>
        <sz val="10"/>
        <rFont val="Arial"/>
        <family val="2"/>
      </rPr>
      <t xml:space="preserve"> Gesamtübersicht</t>
    </r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</si>
  <si>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</si>
  <si>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</si>
  <si>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</si>
  <si>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</si>
  <si>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</si>
  <si>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</si>
  <si>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</si>
  <si>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</si>
  <si>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</si>
  <si>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</si>
  <si>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</si>
  <si>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</si>
  <si>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</si>
  <si>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</si>
  <si>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</si>
  <si>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</si>
  <si>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</si>
  <si>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</si>
  <si>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Seeverkehr des Hafens Hamburg</t>
  </si>
  <si>
    <t>Auskunft zu dieser Veröffentlichung</t>
  </si>
  <si>
    <t>Ausgabedatum</t>
  </si>
  <si>
    <t>Name:</t>
  </si>
  <si>
    <t>Reinhard Schubert</t>
  </si>
  <si>
    <t>040 42831-1820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</si>
  <si>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</si>
  <si>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</si>
  <si>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</si>
  <si>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 xml:space="preserve">              x</t>
  </si>
  <si>
    <r>
      <t xml:space="preserve">     </t>
    </r>
    <r>
      <rPr>
        <b/>
        <sz val="9"/>
        <rFont val="Arial"/>
        <family val="2"/>
      </rPr>
      <t>2. Schiffsverkehr über See</t>
    </r>
  </si>
  <si>
    <r>
      <t xml:space="preserve">Tabelle  2     </t>
    </r>
    <r>
      <rPr>
        <b/>
        <sz val="10"/>
        <rFont val="Helvetica"/>
        <family val="2"/>
      </rPr>
      <t xml:space="preserve">Seeverkehr des Hafens Hamburg nach Verkehrsbereichen 1)  </t>
    </r>
  </si>
  <si>
    <r>
      <t>Tabelle  3</t>
    </r>
    <r>
      <rPr>
        <b/>
        <sz val="9"/>
        <rFont val="Helvetica"/>
        <family val="0"/>
      </rPr>
      <t xml:space="preserve">     Seeverkehr des Hafens Hamburg nach ausgewählten Güterhauptgruppen 1)                </t>
    </r>
  </si>
  <si>
    <t>mailto:info-HH@statistik-nord.de</t>
  </si>
  <si>
    <t>mailto:info-SH@statistik-nord.de</t>
  </si>
  <si>
    <t>hafen@statistik-nord.de</t>
  </si>
  <si>
    <t>1. Halbjahr</t>
  </si>
  <si>
    <t>2. Halbjahr</t>
  </si>
  <si>
    <t>Januar bis Dezember</t>
  </si>
  <si>
    <t xml:space="preserve">           Stückgut</t>
  </si>
  <si>
    <t>Januar bis Dezember 2007</t>
  </si>
  <si>
    <t>H II 2 - j/07 H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</si>
</sst>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dd"/>
    <numFmt numFmtId="170" formatCode="#\ ##0.0\ \ "/>
    <numFmt numFmtId="171" formatCode="\+* ##\ #0.0\ ;\-* ##\ #0.0\ "/>
    <numFmt numFmtId="172" formatCode="#\ ###\ ##0\ \ "/>
    <numFmt numFmtId="173" formatCode="\+* #\ ##0.0\ ;\-* #\ ##0.0\ "/>
    <numFmt numFmtId="174" formatCode="\ \ \ \+* #0.0\ ;\ \ \ \-* #0.0\ "/>
    <numFmt numFmtId="175" formatCode="\ \ \ \ \+* #\ ##0.0\ ;\ \ \ \ \-* #\ ##0.0\ "/>
    <numFmt numFmtId="176" formatCode="\ \ \ \ \ \+* #\ ##0.0\ ;\ \ \ \ \ \-* #\ ##0.0\ "/>
    <numFmt numFmtId="177" formatCode="\ \ \ \ \ \ \ \ \ \+* #\ ##0.0\ ;\ \ \ \ \ \ \ \ \ \-* #\ ##0.0\ "/>
    <numFmt numFmtId="178" formatCode="\ \ \ \ \ \ \ \ \+* #\ ##0.0\ \ \ ;\ \ \ \ \ \ \ \ \-* #\ ##0.0\ \ \ "/>
    <numFmt numFmtId="179" formatCode="\ \ \ \ \ \ \ \+* #\ ##0.0\ \ \ ;\ \ \ \ \ \ \ \-* #\ ##0.0\ \ \ "/>
    <numFmt numFmtId="180" formatCode="#\ ###\ ##0\ "/>
    <numFmt numFmtId="181" formatCode="#\ ###\ ##0.0\ "/>
    <numFmt numFmtId="182" formatCode="d/\ mmmm\ yyyy"/>
    <numFmt numFmtId="183" formatCode="#\ ##0\ \ "/>
    <numFmt numFmtId="184" formatCode="dd/\ mmmm\ yy"/>
    <numFmt numFmtId="185" formatCode="0.0"/>
    <numFmt numFmtId="186" formatCode="\ \+* #0.0\ ;\ \-* #0.0\ "/>
    <numFmt numFmtId="187" formatCode="#\ ###\ .0\ \ "/>
    <numFmt numFmtId="188" formatCode="#\ ###.0\ \ "/>
    <numFmt numFmtId="189" formatCode="#\ ###\ \ \ \ "/>
    <numFmt numFmtId="190" formatCode="#\ ###.0\ \ \ \ "/>
    <numFmt numFmtId="191" formatCode="\ \ \ \ \ \ \+* #\ ##0.0\ \ \ \ ;\ \ \ \ \ \ \-* #\ ##0.0\ \ \ \ "/>
    <numFmt numFmtId="192" formatCode="#\ ###\ ##0\ \ \ "/>
    <numFmt numFmtId="193" formatCode="#\ ###\ ##0.0\ \ \ "/>
    <numFmt numFmtId="194" formatCode="\ \+* #0.0;\ \-* #0.0"/>
    <numFmt numFmtId="195" formatCode="#\ ###\ ##0.0\ \ "/>
    <numFmt numFmtId="196" formatCode="#\ ###0\ \ "/>
    <numFmt numFmtId="197" formatCode="#\ ###0.0\ \ "/>
    <numFmt numFmtId="198" formatCode="#\ ###\ ###0\ \ "/>
    <numFmt numFmtId="199" formatCode="\ \ \ \ \ \ \+* #\ ##0.0\ ;\ \ \ \ \ \ \-* #\ ##0.0\ "/>
    <numFmt numFmtId="200" formatCode="dd/\ mmmm\ yyyy"/>
    <numFmt numFmtId="201" formatCode="\ \ \ \+\ * #0.0\ \ ;\ \ \ \-\ * #0.0\ \ "/>
    <numFmt numFmtId="202" formatCode="#\ ###\ ###.0\ \ "/>
    <numFmt numFmtId="203" formatCode="#\ ###.0\ "/>
    <numFmt numFmtId="204" formatCode="#\ ###\ ##.0\ "/>
    <numFmt numFmtId="205" formatCode="#,##0.0"/>
    <numFmt numFmtId="206" formatCode="#\ ###\ ##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#\ ###.0"/>
    <numFmt numFmtId="212" formatCode="#\ ###\ .0"/>
    <numFmt numFmtId="213" formatCode="\ \ #\ #.0"/>
    <numFmt numFmtId="214" formatCode="\ \ ##.0"/>
    <numFmt numFmtId="215" formatCode="\+* #0.0\ ;\-* #0.0\ "/>
    <numFmt numFmtId="216" formatCode="\ \ \ \ \ \+\ \ * #\ ##0.0\ ;\ \ \ \ \ \ \-\ \ * #\ ##0.0\ "/>
    <numFmt numFmtId="217" formatCode="#\ ###0.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0"/>
    </font>
    <font>
      <sz val="10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11"/>
      <name val="Helvetica"/>
      <family val="2"/>
    </font>
    <font>
      <b/>
      <sz val="9"/>
      <name val="Helvetica"/>
      <family val="0"/>
    </font>
    <font>
      <sz val="8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6" fillId="2" borderId="0" xfId="24" applyFont="1" applyFill="1">
      <alignment/>
      <protection/>
    </xf>
    <xf numFmtId="0" fontId="0" fillId="2" borderId="0" xfId="0" applyFont="1" applyFill="1" applyAlignment="1">
      <alignment/>
    </xf>
    <xf numFmtId="0" fontId="0" fillId="2" borderId="0" xfId="24" applyFont="1" applyFill="1">
      <alignment/>
      <protection/>
    </xf>
    <xf numFmtId="0" fontId="1" fillId="2" borderId="0" xfId="24" applyFont="1" applyFill="1">
      <alignment/>
      <protection/>
    </xf>
    <xf numFmtId="0" fontId="6" fillId="2" borderId="1" xfId="24" applyFont="1" applyFill="1" applyBorder="1">
      <alignment/>
      <protection/>
    </xf>
    <xf numFmtId="0" fontId="6" fillId="2" borderId="2" xfId="24" applyFont="1" applyFill="1" applyBorder="1">
      <alignment/>
      <protection/>
    </xf>
    <xf numFmtId="0" fontId="6" fillId="2" borderId="0" xfId="24" applyFont="1" applyFill="1" applyBorder="1">
      <alignment/>
      <protection/>
    </xf>
    <xf numFmtId="0" fontId="6" fillId="2" borderId="3" xfId="24" applyFont="1" applyFill="1" applyBorder="1">
      <alignment/>
      <protection/>
    </xf>
    <xf numFmtId="0" fontId="6" fillId="2" borderId="4" xfId="24" applyFont="1" applyFill="1" applyBorder="1">
      <alignment/>
      <protection/>
    </xf>
    <xf numFmtId="0" fontId="6" fillId="2" borderId="5" xfId="24" applyFont="1" applyFill="1" applyBorder="1" applyAlignment="1">
      <alignment horizontal="center"/>
      <protection/>
    </xf>
    <xf numFmtId="0" fontId="6" fillId="2" borderId="6" xfId="24" applyFont="1" applyFill="1" applyBorder="1" applyAlignment="1">
      <alignment horizontal="center"/>
      <protection/>
    </xf>
    <xf numFmtId="0" fontId="6" fillId="2" borderId="7" xfId="24" applyFont="1" applyFill="1" applyBorder="1" applyAlignment="1">
      <alignment horizontal="center"/>
      <protection/>
    </xf>
    <xf numFmtId="0" fontId="6" fillId="2" borderId="8" xfId="24" applyFont="1" applyFill="1" applyBorder="1">
      <alignment/>
      <protection/>
    </xf>
    <xf numFmtId="0" fontId="6" fillId="2" borderId="9" xfId="24" applyFont="1" applyFill="1" applyBorder="1">
      <alignment/>
      <protection/>
    </xf>
    <xf numFmtId="0" fontId="6" fillId="2" borderId="10" xfId="24" applyFont="1" applyFill="1" applyBorder="1">
      <alignment/>
      <protection/>
    </xf>
    <xf numFmtId="0" fontId="6" fillId="2" borderId="11" xfId="24" applyFont="1" applyFill="1" applyBorder="1" applyAlignment="1">
      <alignment horizontal="center"/>
      <protection/>
    </xf>
    <xf numFmtId="3" fontId="0" fillId="2" borderId="0" xfId="24" applyNumberFormat="1" applyFont="1" applyFill="1">
      <alignment/>
      <protection/>
    </xf>
    <xf numFmtId="181" fontId="6" fillId="2" borderId="6" xfId="24" applyNumberFormat="1" applyFont="1" applyFill="1" applyBorder="1">
      <alignment/>
      <protection/>
    </xf>
    <xf numFmtId="174" fontId="6" fillId="2" borderId="0" xfId="24" applyNumberFormat="1" applyFont="1" applyFill="1" applyBorder="1">
      <alignment/>
      <protection/>
    </xf>
    <xf numFmtId="174" fontId="6" fillId="2" borderId="8" xfId="24" applyNumberFormat="1" applyFont="1" applyFill="1" applyBorder="1">
      <alignment/>
      <protection/>
    </xf>
    <xf numFmtId="181" fontId="6" fillId="2" borderId="4" xfId="24" applyNumberFormat="1" applyFont="1" applyFill="1" applyBorder="1">
      <alignment/>
      <protection/>
    </xf>
    <xf numFmtId="181" fontId="6" fillId="2" borderId="0" xfId="24" applyNumberFormat="1" applyFont="1" applyFill="1">
      <alignment/>
      <protection/>
    </xf>
    <xf numFmtId="0" fontId="0" fillId="2" borderId="0" xfId="0" applyFill="1" applyAlignment="1">
      <alignment/>
    </xf>
    <xf numFmtId="180" fontId="6" fillId="2" borderId="6" xfId="24" applyNumberFormat="1" applyFont="1" applyFill="1" applyBorder="1">
      <alignment/>
      <protection/>
    </xf>
    <xf numFmtId="0" fontId="0" fillId="2" borderId="0" xfId="24" applyFont="1" applyFill="1" applyBorder="1">
      <alignment/>
      <protection/>
    </xf>
    <xf numFmtId="181" fontId="6" fillId="2" borderId="0" xfId="24" applyNumberFormat="1" applyFont="1" applyFill="1" applyBorder="1">
      <alignment/>
      <protection/>
    </xf>
    <xf numFmtId="170" fontId="6" fillId="2" borderId="0" xfId="0" applyNumberFormat="1" applyFont="1" applyFill="1" applyAlignment="1">
      <alignment/>
    </xf>
    <xf numFmtId="0" fontId="1" fillId="2" borderId="5" xfId="23" applyFont="1" applyFill="1" applyBorder="1" applyAlignment="1" applyProtection="1">
      <alignment/>
      <protection hidden="1"/>
    </xf>
    <xf numFmtId="0" fontId="1" fillId="3" borderId="1" xfId="23" applyFont="1" applyFill="1" applyBorder="1" applyAlignment="1" applyProtection="1">
      <alignment/>
      <protection hidden="1"/>
    </xf>
    <xf numFmtId="0" fontId="0" fillId="3" borderId="1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4" fillId="0" borderId="0" xfId="25">
      <alignment/>
      <protection/>
    </xf>
    <xf numFmtId="0" fontId="0" fillId="2" borderId="7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12" fillId="2" borderId="11" xfId="21" applyFont="1" applyFill="1" applyBorder="1" applyAlignment="1" applyProtection="1">
      <alignment horizontal="left"/>
      <protection hidden="1"/>
    </xf>
    <xf numFmtId="0" fontId="12" fillId="3" borderId="8" xfId="21" applyFont="1" applyFill="1" applyBorder="1" applyAlignment="1" applyProtection="1">
      <alignment horizontal="left"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9" xfId="23" applyFont="1" applyFill="1" applyBorder="1" applyAlignment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3" borderId="8" xfId="23" applyFont="1" applyFill="1" applyBorder="1" applyProtection="1">
      <alignment/>
      <protection hidden="1"/>
    </xf>
    <xf numFmtId="0" fontId="1" fillId="3" borderId="7" xfId="23" applyFont="1" applyFill="1" applyBorder="1" applyAlignment="1" applyProtection="1">
      <alignment/>
      <protection hidden="1"/>
    </xf>
    <xf numFmtId="0" fontId="1" fillId="2" borderId="7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3" xfId="23" applyFont="1" applyFill="1" applyBorder="1" applyAlignment="1" applyProtection="1">
      <alignment horizontal="centerContinuous"/>
      <protection hidden="1"/>
    </xf>
    <xf numFmtId="0" fontId="1" fillId="2" borderId="7" xfId="23" applyFont="1" applyFill="1" applyBorder="1" applyAlignment="1" applyProtection="1">
      <alignment horizontal="left"/>
      <protection hidden="1"/>
    </xf>
    <xf numFmtId="1" fontId="1" fillId="2" borderId="7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13" fillId="2" borderId="9" xfId="21" applyFont="1" applyFill="1" applyBorder="1" applyAlignment="1" applyProtection="1">
      <alignment horizontal="left"/>
      <protection hidden="1"/>
    </xf>
    <xf numFmtId="0" fontId="0" fillId="3" borderId="12" xfId="23" applyFont="1" applyFill="1" applyBorder="1" applyProtection="1">
      <alignment/>
      <protection hidden="1"/>
    </xf>
    <xf numFmtId="0" fontId="0" fillId="3" borderId="13" xfId="23" applyFont="1" applyFill="1" applyBorder="1" applyProtection="1">
      <alignment/>
      <protection hidden="1"/>
    </xf>
    <xf numFmtId="0" fontId="0" fillId="3" borderId="14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6" fillId="2" borderId="12" xfId="24" applyFont="1" applyFill="1" applyBorder="1" applyAlignment="1">
      <alignment horizontal="centerContinuous"/>
      <protection/>
    </xf>
    <xf numFmtId="0" fontId="6" fillId="2" borderId="13" xfId="24" applyFont="1" applyFill="1" applyBorder="1" applyAlignment="1">
      <alignment horizontal="centerContinuous"/>
      <protection/>
    </xf>
    <xf numFmtId="181" fontId="6" fillId="2" borderId="0" xfId="26" applyNumberFormat="1" applyFont="1" applyFill="1">
      <alignment/>
      <protection/>
    </xf>
    <xf numFmtId="186" fontId="6" fillId="2" borderId="0" xfId="24" applyNumberFormat="1" applyFont="1" applyFill="1">
      <alignment/>
      <protection/>
    </xf>
    <xf numFmtId="0" fontId="4" fillId="2" borderId="0" xfId="27" applyFont="1" applyFill="1">
      <alignment/>
      <protection/>
    </xf>
    <xf numFmtId="173" fontId="4" fillId="2" borderId="0" xfId="27" applyNumberFormat="1" applyFont="1" applyFill="1">
      <alignment/>
      <protection/>
    </xf>
    <xf numFmtId="177" fontId="4" fillId="2" borderId="0" xfId="27" applyNumberFormat="1" applyFont="1" applyFill="1">
      <alignment/>
      <protection/>
    </xf>
    <xf numFmtId="0" fontId="4" fillId="2" borderId="1" xfId="27" applyFont="1" applyFill="1" applyBorder="1">
      <alignment/>
      <protection/>
    </xf>
    <xf numFmtId="0" fontId="4" fillId="2" borderId="2" xfId="27" applyFont="1" applyFill="1" applyBorder="1">
      <alignment/>
      <protection/>
    </xf>
    <xf numFmtId="0" fontId="4" fillId="2" borderId="5" xfId="27" applyFont="1" applyFill="1" applyBorder="1">
      <alignment/>
      <protection/>
    </xf>
    <xf numFmtId="173" fontId="4" fillId="2" borderId="1" xfId="27" applyNumberFormat="1" applyFont="1" applyFill="1" applyBorder="1">
      <alignment/>
      <protection/>
    </xf>
    <xf numFmtId="177" fontId="4" fillId="2" borderId="2" xfId="27" applyNumberFormat="1" applyFont="1" applyFill="1" applyBorder="1">
      <alignment/>
      <protection/>
    </xf>
    <xf numFmtId="0" fontId="4" fillId="2" borderId="0" xfId="27" applyFont="1" applyFill="1" applyBorder="1">
      <alignment/>
      <protection/>
    </xf>
    <xf numFmtId="0" fontId="4" fillId="2" borderId="3" xfId="27" applyFont="1" applyFill="1" applyBorder="1">
      <alignment/>
      <protection/>
    </xf>
    <xf numFmtId="0" fontId="4" fillId="2" borderId="12" xfId="27" applyFont="1" applyFill="1" applyBorder="1" applyAlignment="1">
      <alignment horizontal="centerContinuous"/>
      <protection/>
    </xf>
    <xf numFmtId="0" fontId="4" fillId="2" borderId="13" xfId="27" applyFont="1" applyFill="1" applyBorder="1" applyAlignment="1">
      <alignment horizontal="centerContinuous"/>
      <protection/>
    </xf>
    <xf numFmtId="176" fontId="4" fillId="2" borderId="14" xfId="27" applyNumberFormat="1" applyFont="1" applyFill="1" applyBorder="1" applyAlignment="1">
      <alignment horizontal="centerContinuous"/>
      <protection/>
    </xf>
    <xf numFmtId="0" fontId="4" fillId="2" borderId="12" xfId="27" applyFont="1" applyFill="1" applyBorder="1">
      <alignment/>
      <protection/>
    </xf>
    <xf numFmtId="0" fontId="4" fillId="2" borderId="13" xfId="27" applyFont="1" applyFill="1" applyBorder="1">
      <alignment/>
      <protection/>
    </xf>
    <xf numFmtId="177" fontId="4" fillId="2" borderId="14" xfId="27" applyNumberFormat="1" applyFont="1" applyFill="1" applyBorder="1">
      <alignment/>
      <protection/>
    </xf>
    <xf numFmtId="177" fontId="4" fillId="2" borderId="14" xfId="27" applyNumberFormat="1" applyFont="1" applyFill="1" applyBorder="1" applyAlignment="1">
      <alignment horizontal="centerContinuous"/>
      <protection/>
    </xf>
    <xf numFmtId="0" fontId="4" fillId="2" borderId="15" xfId="27" applyFont="1" applyFill="1" applyBorder="1" applyAlignment="1">
      <alignment horizontal="center"/>
      <protection/>
    </xf>
    <xf numFmtId="177" fontId="4" fillId="2" borderId="4" xfId="27" applyNumberFormat="1" applyFont="1" applyFill="1" applyBorder="1" applyAlignment="1">
      <alignment horizontal="center"/>
      <protection/>
    </xf>
    <xf numFmtId="177" fontId="4" fillId="2" borderId="6" xfId="27" applyNumberFormat="1" applyFont="1" applyFill="1" applyBorder="1" applyAlignment="1">
      <alignment horizontal="center"/>
      <protection/>
    </xf>
    <xf numFmtId="0" fontId="4" fillId="2" borderId="8" xfId="27" applyFont="1" applyFill="1" applyBorder="1">
      <alignment/>
      <protection/>
    </xf>
    <xf numFmtId="0" fontId="4" fillId="2" borderId="9" xfId="27" applyFont="1" applyFill="1" applyBorder="1">
      <alignment/>
      <protection/>
    </xf>
    <xf numFmtId="177" fontId="4" fillId="2" borderId="10" xfId="27" applyNumberFormat="1" applyFont="1" applyFill="1" applyBorder="1" applyAlignment="1">
      <alignment horizontal="center"/>
      <protection/>
    </xf>
    <xf numFmtId="170" fontId="4" fillId="2" borderId="6" xfId="27" applyNumberFormat="1" applyFont="1" applyFill="1" applyBorder="1">
      <alignment/>
      <protection/>
    </xf>
    <xf numFmtId="0" fontId="4" fillId="2" borderId="6" xfId="27" applyFont="1" applyFill="1" applyBorder="1">
      <alignment/>
      <protection/>
    </xf>
    <xf numFmtId="173" fontId="4" fillId="2" borderId="6" xfId="27" applyNumberFormat="1" applyFont="1" applyFill="1" applyBorder="1">
      <alignment/>
      <protection/>
    </xf>
    <xf numFmtId="177" fontId="4" fillId="2" borderId="6" xfId="27" applyNumberFormat="1" applyFont="1" applyFill="1" applyBorder="1">
      <alignment/>
      <protection/>
    </xf>
    <xf numFmtId="175" fontId="4" fillId="2" borderId="6" xfId="27" applyNumberFormat="1" applyFont="1" applyFill="1" applyBorder="1">
      <alignment/>
      <protection/>
    </xf>
    <xf numFmtId="179" fontId="4" fillId="2" borderId="6" xfId="27" applyNumberFormat="1" applyFont="1" applyFill="1" applyBorder="1">
      <alignment/>
      <protection/>
    </xf>
    <xf numFmtId="170" fontId="4" fillId="2" borderId="7" xfId="27" applyNumberFormat="1" applyFont="1" applyFill="1" applyBorder="1">
      <alignment/>
      <protection/>
    </xf>
    <xf numFmtId="170" fontId="4" fillId="2" borderId="6" xfId="28" applyNumberFormat="1" applyFont="1" applyFill="1" applyBorder="1" applyAlignment="1">
      <alignment horizontal="left"/>
      <protection/>
    </xf>
    <xf numFmtId="178" fontId="4" fillId="2" borderId="6" xfId="27" applyNumberFormat="1" applyFont="1" applyFill="1" applyBorder="1" applyAlignment="1">
      <alignment horizontal="left"/>
      <protection/>
    </xf>
    <xf numFmtId="176" fontId="4" fillId="2" borderId="6" xfId="27" applyNumberFormat="1" applyFont="1" applyFill="1" applyBorder="1">
      <alignment/>
      <protection/>
    </xf>
    <xf numFmtId="178" fontId="4" fillId="2" borderId="6" xfId="27" applyNumberFormat="1" applyFont="1" applyFill="1" applyBorder="1">
      <alignment/>
      <protection/>
    </xf>
    <xf numFmtId="173" fontId="4" fillId="2" borderId="10" xfId="27" applyNumberFormat="1" applyFont="1" applyFill="1" applyBorder="1">
      <alignment/>
      <protection/>
    </xf>
    <xf numFmtId="170" fontId="4" fillId="2" borderId="4" xfId="27" applyNumberFormat="1" applyFont="1" applyFill="1" applyBorder="1">
      <alignment/>
      <protection/>
    </xf>
    <xf numFmtId="175" fontId="4" fillId="2" borderId="4" xfId="27" applyNumberFormat="1" applyFont="1" applyFill="1" applyBorder="1">
      <alignment/>
      <protection/>
    </xf>
    <xf numFmtId="179" fontId="4" fillId="2" borderId="4" xfId="27" applyNumberFormat="1" applyFont="1" applyFill="1" applyBorder="1">
      <alignment/>
      <protection/>
    </xf>
    <xf numFmtId="170" fontId="4" fillId="2" borderId="0" xfId="27" applyNumberFormat="1" applyFont="1" applyFill="1">
      <alignment/>
      <protection/>
    </xf>
    <xf numFmtId="170" fontId="0" fillId="2" borderId="0" xfId="0" applyNumberFormat="1" applyFill="1" applyAlignment="1">
      <alignment/>
    </xf>
    <xf numFmtId="176" fontId="4" fillId="2" borderId="0" xfId="27" applyNumberFormat="1" applyFont="1" applyFill="1">
      <alignment/>
      <protection/>
    </xf>
    <xf numFmtId="173" fontId="4" fillId="2" borderId="0" xfId="27" applyNumberFormat="1" applyFont="1" applyFill="1" applyBorder="1">
      <alignment/>
      <protection/>
    </xf>
    <xf numFmtId="176" fontId="4" fillId="2" borderId="1" xfId="27" applyNumberFormat="1" applyFont="1" applyFill="1" applyBorder="1">
      <alignment/>
      <protection/>
    </xf>
    <xf numFmtId="173" fontId="4" fillId="2" borderId="2" xfId="27" applyNumberFormat="1" applyFont="1" applyFill="1" applyBorder="1">
      <alignment/>
      <protection/>
    </xf>
    <xf numFmtId="173" fontId="4" fillId="2" borderId="14" xfId="27" applyNumberFormat="1" applyFont="1" applyFill="1" applyBorder="1">
      <alignment/>
      <protection/>
    </xf>
    <xf numFmtId="176" fontId="4" fillId="2" borderId="4" xfId="27" applyNumberFormat="1" applyFont="1" applyFill="1" applyBorder="1" applyAlignment="1">
      <alignment horizontal="center"/>
      <protection/>
    </xf>
    <xf numFmtId="173" fontId="4" fillId="2" borderId="4" xfId="27" applyNumberFormat="1" applyFont="1" applyFill="1" applyBorder="1" applyAlignment="1">
      <alignment horizontal="center"/>
      <protection/>
    </xf>
    <xf numFmtId="176" fontId="4" fillId="2" borderId="6" xfId="27" applyNumberFormat="1" applyFont="1" applyFill="1" applyBorder="1" applyAlignment="1">
      <alignment horizontal="center"/>
      <protection/>
    </xf>
    <xf numFmtId="173" fontId="4" fillId="2" borderId="6" xfId="27" applyNumberFormat="1" applyFont="1" applyFill="1" applyBorder="1" applyAlignment="1">
      <alignment horizontal="center"/>
      <protection/>
    </xf>
    <xf numFmtId="176" fontId="4" fillId="2" borderId="10" xfId="27" applyNumberFormat="1" applyFont="1" applyFill="1" applyBorder="1" applyAlignment="1">
      <alignment horizontal="center"/>
      <protection/>
    </xf>
    <xf numFmtId="173" fontId="4" fillId="2" borderId="10" xfId="27" applyNumberFormat="1" applyFont="1" applyFill="1" applyBorder="1" applyAlignment="1">
      <alignment horizontal="center"/>
      <protection/>
    </xf>
    <xf numFmtId="173" fontId="4" fillId="2" borderId="4" xfId="27" applyNumberFormat="1" applyFont="1" applyFill="1" applyBorder="1">
      <alignment/>
      <protection/>
    </xf>
    <xf numFmtId="0" fontId="4" fillId="2" borderId="1" xfId="27" applyFont="1" applyFill="1" applyBorder="1" applyAlignment="1">
      <alignment horizontal="centerContinuous"/>
      <protection/>
    </xf>
    <xf numFmtId="0" fontId="16" fillId="2" borderId="0" xfId="27" applyFont="1" applyFill="1">
      <alignment/>
      <protection/>
    </xf>
    <xf numFmtId="170" fontId="11" fillId="2" borderId="0" xfId="0" applyNumberFormat="1" applyFont="1" applyFill="1" applyAlignment="1">
      <alignment/>
    </xf>
    <xf numFmtId="0" fontId="4" fillId="2" borderId="0" xfId="28" applyFont="1" applyFill="1">
      <alignment/>
      <protection/>
    </xf>
    <xf numFmtId="168" fontId="4" fillId="2" borderId="0" xfId="27" applyNumberFormat="1" applyFont="1" applyFill="1">
      <alignment/>
      <protection/>
    </xf>
    <xf numFmtId="171" fontId="4" fillId="2" borderId="0" xfId="27" applyNumberFormat="1" applyFont="1" applyFill="1">
      <alignment/>
      <protection/>
    </xf>
    <xf numFmtId="0" fontId="4" fillId="2" borderId="3" xfId="27" applyFont="1" applyFill="1" applyBorder="1" applyAlignment="1">
      <alignment horizontal="center"/>
      <protection/>
    </xf>
    <xf numFmtId="168" fontId="4" fillId="2" borderId="4" xfId="27" applyNumberFormat="1" applyFont="1" applyFill="1" applyBorder="1">
      <alignment/>
      <protection/>
    </xf>
    <xf numFmtId="171" fontId="4" fillId="2" borderId="4" xfId="27" applyNumberFormat="1" applyFont="1" applyFill="1" applyBorder="1">
      <alignment/>
      <protection/>
    </xf>
    <xf numFmtId="173" fontId="4" fillId="2" borderId="5" xfId="27" applyNumberFormat="1" applyFont="1" applyFill="1" applyBorder="1">
      <alignment/>
      <protection/>
    </xf>
    <xf numFmtId="169" fontId="4" fillId="2" borderId="3" xfId="27" applyNumberFormat="1" applyFont="1" applyFill="1" applyBorder="1" applyAlignment="1">
      <alignment horizontal="center"/>
      <protection/>
    </xf>
    <xf numFmtId="179" fontId="4" fillId="2" borderId="7" xfId="27" applyNumberFormat="1" applyFont="1" applyFill="1" applyBorder="1">
      <alignment/>
      <protection/>
    </xf>
    <xf numFmtId="175" fontId="4" fillId="2" borderId="6" xfId="27" applyNumberFormat="1" applyFont="1" applyFill="1" applyBorder="1" applyAlignment="1">
      <alignment horizontal="justify"/>
      <protection/>
    </xf>
    <xf numFmtId="173" fontId="4" fillId="2" borderId="7" xfId="27" applyNumberFormat="1" applyFont="1" applyFill="1" applyBorder="1" applyAlignment="1">
      <alignment horizontal="justify"/>
      <protection/>
    </xf>
    <xf numFmtId="0" fontId="0" fillId="2" borderId="1" xfId="0" applyFill="1" applyBorder="1" applyAlignment="1">
      <alignment/>
    </xf>
    <xf numFmtId="179" fontId="4" fillId="2" borderId="5" xfId="27" applyNumberFormat="1" applyFont="1" applyFill="1" applyBorder="1">
      <alignment/>
      <protection/>
    </xf>
    <xf numFmtId="170" fontId="4" fillId="2" borderId="0" xfId="27" applyNumberFormat="1" applyFont="1" applyFill="1" applyBorder="1">
      <alignment/>
      <protection/>
    </xf>
    <xf numFmtId="179" fontId="4" fillId="2" borderId="0" xfId="27" applyNumberFormat="1" applyFont="1" applyFill="1" applyBorder="1">
      <alignment/>
      <protection/>
    </xf>
    <xf numFmtId="0" fontId="4" fillId="2" borderId="0" xfId="27" applyFont="1" applyFill="1" applyBorder="1" applyAlignment="1">
      <alignment horizontal="center"/>
      <protection/>
    </xf>
    <xf numFmtId="0" fontId="0" fillId="2" borderId="0" xfId="0" applyFill="1" applyAlignment="1">
      <alignment horizontal="left"/>
    </xf>
    <xf numFmtId="180" fontId="4" fillId="2" borderId="6" xfId="24" applyNumberFormat="1" applyFont="1" applyFill="1" applyBorder="1">
      <alignment/>
      <protection/>
    </xf>
    <xf numFmtId="0" fontId="15" fillId="2" borderId="0" xfId="27" applyFont="1" applyFill="1" applyAlignment="1">
      <alignment horizontal="left"/>
      <protection/>
    </xf>
    <xf numFmtId="0" fontId="4" fillId="2" borderId="0" xfId="27" applyFont="1" applyFill="1" applyAlignment="1">
      <alignment horizontal="center"/>
      <protection/>
    </xf>
    <xf numFmtId="0" fontId="4" fillId="2" borderId="7" xfId="27" applyFont="1" applyFill="1" applyBorder="1">
      <alignment/>
      <protection/>
    </xf>
    <xf numFmtId="171" fontId="4" fillId="2" borderId="4" xfId="27" applyNumberFormat="1" applyFont="1" applyFill="1" applyBorder="1" applyAlignment="1">
      <alignment horizontal="center"/>
      <protection/>
    </xf>
    <xf numFmtId="173" fontId="4" fillId="2" borderId="5" xfId="27" applyNumberFormat="1" applyFont="1" applyFill="1" applyBorder="1" applyAlignment="1">
      <alignment horizontal="center"/>
      <protection/>
    </xf>
    <xf numFmtId="171" fontId="4" fillId="2" borderId="6" xfId="27" applyNumberFormat="1" applyFont="1" applyFill="1" applyBorder="1" applyAlignment="1">
      <alignment horizontal="center"/>
      <protection/>
    </xf>
    <xf numFmtId="173" fontId="4" fillId="2" borderId="7" xfId="27" applyNumberFormat="1" applyFont="1" applyFill="1" applyBorder="1" applyAlignment="1">
      <alignment horizontal="center"/>
      <protection/>
    </xf>
    <xf numFmtId="0" fontId="4" fillId="2" borderId="11" xfId="27" applyFont="1" applyFill="1" applyBorder="1">
      <alignment/>
      <protection/>
    </xf>
    <xf numFmtId="171" fontId="4" fillId="2" borderId="10" xfId="27" applyNumberFormat="1" applyFont="1" applyFill="1" applyBorder="1" applyAlignment="1">
      <alignment horizontal="center"/>
      <protection/>
    </xf>
    <xf numFmtId="173" fontId="4" fillId="2" borderId="11" xfId="27" applyNumberFormat="1" applyFont="1" applyFill="1" applyBorder="1" applyAlignment="1">
      <alignment horizontal="center"/>
      <protection/>
    </xf>
    <xf numFmtId="0" fontId="8" fillId="0" borderId="15" xfId="24" applyFont="1" applyBorder="1" applyAlignment="1">
      <alignment horizontal="center"/>
      <protection/>
    </xf>
    <xf numFmtId="181" fontId="4" fillId="2" borderId="6" xfId="24" applyNumberFormat="1" applyFont="1" applyFill="1" applyBorder="1">
      <alignment/>
      <protection/>
    </xf>
    <xf numFmtId="205" fontId="0" fillId="2" borderId="0" xfId="24" applyNumberFormat="1" applyFont="1" applyFill="1">
      <alignment/>
      <protection/>
    </xf>
    <xf numFmtId="181" fontId="4" fillId="2" borderId="4" xfId="24" applyNumberFormat="1" applyFont="1" applyFill="1" applyBorder="1">
      <alignment/>
      <protection/>
    </xf>
    <xf numFmtId="181" fontId="4" fillId="2" borderId="0" xfId="24" applyNumberFormat="1" applyFont="1" applyFill="1">
      <alignment/>
      <protection/>
    </xf>
    <xf numFmtId="181" fontId="4" fillId="2" borderId="0" xfId="24" applyNumberFormat="1" applyFont="1" applyFill="1" applyBorder="1">
      <alignment/>
      <protection/>
    </xf>
    <xf numFmtId="177" fontId="4" fillId="2" borderId="13" xfId="27" applyNumberFormat="1" applyFont="1" applyFill="1" applyBorder="1" applyAlignment="1">
      <alignment horizontal="centerContinuous"/>
      <protection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0" fontId="13" fillId="3" borderId="0" xfId="20" applyFont="1" applyFill="1" applyAlignment="1">
      <alignment/>
    </xf>
    <xf numFmtId="182" fontId="0" fillId="2" borderId="12" xfId="23" applyNumberFormat="1" applyFont="1" applyFill="1" applyBorder="1" applyAlignment="1" applyProtection="1">
      <alignment horizontal="left"/>
      <protection hidden="1"/>
    </xf>
    <xf numFmtId="182" fontId="0" fillId="2" borderId="14" xfId="23" applyNumberFormat="1" applyFont="1" applyFill="1" applyBorder="1" applyAlignment="1" applyProtection="1">
      <alignment horizontal="left"/>
      <protection hidden="1"/>
    </xf>
    <xf numFmtId="0" fontId="0" fillId="3" borderId="0" xfId="0" applyFont="1" applyFill="1" applyAlignment="1">
      <alignment/>
    </xf>
    <xf numFmtId="49" fontId="0" fillId="2" borderId="1" xfId="23" applyNumberFormat="1" applyFont="1" applyFill="1" applyBorder="1" applyAlignment="1" applyProtection="1">
      <alignment horizontal="left"/>
      <protection hidden="1"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13" fillId="2" borderId="8" xfId="20" applyFont="1" applyFill="1" applyBorder="1" applyAlignment="1" applyProtection="1">
      <alignment horizontal="left"/>
      <protection hidden="1"/>
    </xf>
    <xf numFmtId="0" fontId="13" fillId="2" borderId="8" xfId="21" applyFont="1" applyFill="1" applyBorder="1" applyAlignment="1" applyProtection="1">
      <alignment horizontal="left"/>
      <protection hidden="1"/>
    </xf>
    <xf numFmtId="0" fontId="0" fillId="3" borderId="11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0" fontId="0" fillId="3" borderId="9" xfId="23" applyFont="1" applyFill="1" applyBorder="1" applyAlignment="1" applyProtection="1">
      <alignment horizontal="left" vertical="top" wrapText="1"/>
      <protection hidden="1"/>
    </xf>
    <xf numFmtId="0" fontId="8" fillId="2" borderId="5" xfId="24" applyFont="1" applyFill="1" applyBorder="1" applyAlignment="1">
      <alignment horizontal="center" vertical="center"/>
      <protection/>
    </xf>
    <xf numFmtId="0" fontId="8" fillId="2" borderId="2" xfId="24" applyFont="1" applyFill="1" applyBorder="1" applyAlignment="1">
      <alignment horizontal="center" vertical="center"/>
      <protection/>
    </xf>
    <xf numFmtId="0" fontId="8" fillId="2" borderId="7" xfId="24" applyFont="1" applyFill="1" applyBorder="1" applyAlignment="1">
      <alignment horizontal="center" vertical="center"/>
      <protection/>
    </xf>
    <xf numFmtId="0" fontId="8" fillId="2" borderId="3" xfId="24" applyFont="1" applyFill="1" applyBorder="1" applyAlignment="1">
      <alignment horizontal="center" vertical="center"/>
      <protection/>
    </xf>
    <xf numFmtId="0" fontId="8" fillId="2" borderId="11" xfId="24" applyFont="1" applyFill="1" applyBorder="1" applyAlignment="1">
      <alignment horizontal="center" vertical="center"/>
      <protection/>
    </xf>
    <xf numFmtId="0" fontId="8" fillId="2" borderId="9" xfId="24" applyFont="1" applyFill="1" applyBorder="1" applyAlignment="1">
      <alignment horizontal="center" vertical="center"/>
      <protection/>
    </xf>
    <xf numFmtId="180" fontId="6" fillId="2" borderId="6" xfId="24" applyNumberFormat="1" applyFont="1" applyFill="1" applyBorder="1" applyAlignment="1">
      <alignment vertical="center"/>
      <protection/>
    </xf>
    <xf numFmtId="0" fontId="0" fillId="2" borderId="6" xfId="0" applyFont="1" applyFill="1" applyBorder="1" applyAlignment="1">
      <alignment vertical="center"/>
    </xf>
    <xf numFmtId="174" fontId="6" fillId="2" borderId="7" xfId="24" applyNumberFormat="1" applyFont="1" applyFill="1" applyBorder="1" applyAlignment="1">
      <alignment vertical="center"/>
      <protection/>
    </xf>
    <xf numFmtId="0" fontId="0" fillId="2" borderId="7" xfId="0" applyFont="1" applyFill="1" applyBorder="1" applyAlignment="1">
      <alignment vertical="center"/>
    </xf>
    <xf numFmtId="180" fontId="4" fillId="2" borderId="6" xfId="24" applyNumberFormat="1" applyFont="1" applyFill="1" applyBorder="1" applyAlignment="1">
      <alignment vertical="center"/>
      <protection/>
    </xf>
    <xf numFmtId="0" fontId="0" fillId="2" borderId="6" xfId="0" applyFill="1" applyBorder="1" applyAlignment="1">
      <alignment vertical="center"/>
    </xf>
    <xf numFmtId="0" fontId="7" fillId="2" borderId="0" xfId="24" applyFont="1" applyFill="1" applyAlignment="1">
      <alignment horizontal="center"/>
      <protection/>
    </xf>
    <xf numFmtId="0" fontId="4" fillId="2" borderId="5" xfId="27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8" fontId="4" fillId="2" borderId="5" xfId="27" applyNumberFormat="1" applyFont="1" applyFill="1" applyBorder="1" applyAlignment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5" fillId="2" borderId="0" xfId="27" applyFont="1" applyFill="1" applyAlignment="1">
      <alignment vertical="top"/>
      <protection/>
    </xf>
    <xf numFmtId="0" fontId="4" fillId="2" borderId="0" xfId="27" applyFont="1" applyFill="1" applyAlignment="1">
      <alignment vertical="top"/>
      <protection/>
    </xf>
    <xf numFmtId="173" fontId="4" fillId="2" borderId="0" xfId="27" applyNumberFormat="1" applyFont="1" applyFill="1" applyAlignment="1">
      <alignment vertical="top"/>
      <protection/>
    </xf>
    <xf numFmtId="177" fontId="4" fillId="2" borderId="0" xfId="27" applyNumberFormat="1" applyFont="1" applyFill="1" applyAlignment="1">
      <alignment vertical="top"/>
      <protection/>
    </xf>
    <xf numFmtId="0" fontId="0" fillId="2" borderId="0" xfId="0" applyFill="1" applyAlignment="1">
      <alignment vertical="top"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DEZ94" xfId="24"/>
    <cellStyle name="Standard_EXCEL-Vorblatt für Statistische Berichte" xfId="25"/>
    <cellStyle name="Standard_HII94" xfId="26"/>
    <cellStyle name="Standard_HII942A (2)" xfId="27"/>
    <cellStyle name="Standard_HII94A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</xdr:row>
      <xdr:rowOff>95250</xdr:rowOff>
    </xdr:from>
    <xdr:to>
      <xdr:col>4</xdr:col>
      <xdr:colOff>190500</xdr:colOff>
      <xdr:row>5</xdr:row>
      <xdr:rowOff>38100</xdr:rowOff>
    </xdr:to>
    <xdr:sp>
      <xdr:nvSpPr>
        <xdr:cNvPr id="1" name="Text 26"/>
        <xdr:cNvSpPr txBox="1">
          <a:spLocks noChangeArrowheads="1"/>
        </xdr:cNvSpPr>
      </xdr:nvSpPr>
      <xdr:spPr>
        <a:xfrm>
          <a:off x="904875" y="485775"/>
          <a:ext cx="12668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Art des Verkehrs</a:t>
          </a:r>
        </a:p>
      </xdr:txBody>
    </xdr:sp>
    <xdr:clientData/>
  </xdr:twoCellAnchor>
  <xdr:twoCellAnchor>
    <xdr:from>
      <xdr:col>0</xdr:col>
      <xdr:colOff>123825</xdr:colOff>
      <xdr:row>35</xdr:row>
      <xdr:rowOff>95250</xdr:rowOff>
    </xdr:from>
    <xdr:to>
      <xdr:col>9</xdr:col>
      <xdr:colOff>428625</xdr:colOff>
      <xdr:row>39</xdr:row>
      <xdr:rowOff>57150</xdr:rowOff>
    </xdr:to>
    <xdr:sp>
      <xdr:nvSpPr>
        <xdr:cNvPr id="2" name="Text 27"/>
        <xdr:cNvSpPr txBox="1">
          <a:spLocks noChangeArrowheads="1"/>
        </xdr:cNvSpPr>
      </xdr:nvSpPr>
      <xdr:spPr>
        <a:xfrm>
          <a:off x="123825" y="5429250"/>
          <a:ext cx="603885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1)  Im Gegensatz zur Bundesstatistik sind in diesen Ergebnissen die Eigengewichte der im Seeverkehr übergesetzten Reise- und
     Transportfahrzeuge sowie der beladenen und unbeladenen Container, Trailer und Trägerschiffsleichter enthalten.
2)  Container von 20 Fuß und mehr, einschließlich Trailer
3)  x = Nachweis nicht sinnvoll</a:t>
          </a:r>
        </a:p>
      </xdr:txBody>
    </xdr:sp>
    <xdr:clientData/>
  </xdr:twoCellAnchor>
  <xdr:twoCellAnchor>
    <xdr:from>
      <xdr:col>1</xdr:col>
      <xdr:colOff>257175</xdr:colOff>
      <xdr:row>32</xdr:row>
      <xdr:rowOff>66675</xdr:rowOff>
    </xdr:from>
    <xdr:to>
      <xdr:col>4</xdr:col>
      <xdr:colOff>819150</xdr:colOff>
      <xdr:row>33</xdr:row>
      <xdr:rowOff>152400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90525" y="4962525"/>
          <a:ext cx="24098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dar. Flagge der Bundesrepublik Deutschland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91465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4</xdr:col>
      <xdr:colOff>276225</xdr:colOff>
      <xdr:row>63</xdr:row>
      <xdr:rowOff>66675</xdr:rowOff>
    </xdr:from>
    <xdr:to>
      <xdr:col>14</xdr:col>
      <xdr:colOff>76200</xdr:colOff>
      <xdr:row>63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08299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161925</xdr:rowOff>
    </xdr:from>
    <xdr:to>
      <xdr:col>18</xdr:col>
      <xdr:colOff>590550</xdr:colOff>
      <xdr:row>62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716000" y="107537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533400</xdr:colOff>
      <xdr:row>65</xdr:row>
      <xdr:rowOff>57150</xdr:rowOff>
    </xdr:from>
    <xdr:to>
      <xdr:col>32</xdr:col>
      <xdr:colOff>504825</xdr:colOff>
      <xdr:row>65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02175" y="111633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90512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0</xdr:col>
      <xdr:colOff>0</xdr:colOff>
      <xdr:row>63</xdr:row>
      <xdr:rowOff>47625</xdr:rowOff>
    </xdr:from>
    <xdr:to>
      <xdr:col>8</xdr:col>
      <xdr:colOff>9525</xdr:colOff>
      <xdr:row>63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15625"/>
          <a:ext cx="6867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62</xdr:row>
      <xdr:rowOff>161925</xdr:rowOff>
    </xdr:from>
    <xdr:to>
      <xdr:col>8</xdr:col>
      <xdr:colOff>0</xdr:colOff>
      <xdr:row>62</xdr:row>
      <xdr:rowOff>161925</xdr:rowOff>
    </xdr:to>
    <xdr:sp>
      <xdr:nvSpPr>
        <xdr:cNvPr id="3" name="Line 3"/>
        <xdr:cNvSpPr>
          <a:spLocks/>
        </xdr:cNvSpPr>
      </xdr:nvSpPr>
      <xdr:spPr>
        <a:xfrm>
          <a:off x="6858000" y="1065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90512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>
    <xdr:from>
      <xdr:col>0</xdr:col>
      <xdr:colOff>85725</xdr:colOff>
      <xdr:row>62</xdr:row>
      <xdr:rowOff>161925</xdr:rowOff>
    </xdr:from>
    <xdr:to>
      <xdr:col>0</xdr:col>
      <xdr:colOff>590550</xdr:colOff>
      <xdr:row>62</xdr:row>
      <xdr:rowOff>161925</xdr:rowOff>
    </xdr:to>
    <xdr:sp>
      <xdr:nvSpPr>
        <xdr:cNvPr id="2" name="Line 2"/>
        <xdr:cNvSpPr>
          <a:spLocks/>
        </xdr:cNvSpPr>
      </xdr:nvSpPr>
      <xdr:spPr>
        <a:xfrm>
          <a:off x="85725" y="10582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533400</xdr:colOff>
      <xdr:row>65</xdr:row>
      <xdr:rowOff>57150</xdr:rowOff>
    </xdr:from>
    <xdr:to>
      <xdr:col>14</xdr:col>
      <xdr:colOff>504825</xdr:colOff>
      <xdr:row>65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109918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eeverkehr_Hamburg\Statistischer%20Bericht\Anwendungen_Mo_Jahre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nfo-HH@statistik-nord.de" TargetMode="External" /><Relationship Id="rId5" Type="http://schemas.openxmlformats.org/officeDocument/2006/relationships/hyperlink" Target="mailto:info-SH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8" sqref="A18"/>
    </sheetView>
  </sheetViews>
  <sheetFormatPr defaultColWidth="11.421875" defaultRowHeight="12.75"/>
  <cols>
    <col min="1" max="1" width="17.28125" style="64" customWidth="1"/>
    <col min="2" max="4" width="11.8515625" style="64" customWidth="1"/>
    <col min="5" max="5" width="12.421875" style="64" customWidth="1"/>
    <col min="6" max="7" width="11.8515625" style="64" customWidth="1"/>
    <col min="8" max="8" width="7.140625" style="64" customWidth="1"/>
    <col min="9" max="16384" width="11.421875" style="32" customWidth="1"/>
  </cols>
  <sheetData>
    <row r="1" spans="1:8" ht="19.5" customHeight="1">
      <c r="A1" s="28"/>
      <c r="B1" s="29" t="s">
        <v>117</v>
      </c>
      <c r="C1" s="30"/>
      <c r="D1" s="30"/>
      <c r="E1" s="30"/>
      <c r="F1" s="30"/>
      <c r="G1" s="30"/>
      <c r="H1" s="31"/>
    </row>
    <row r="2" spans="1:8" ht="19.5" customHeight="1">
      <c r="A2" s="33"/>
      <c r="B2" s="34" t="s">
        <v>118</v>
      </c>
      <c r="C2" s="35"/>
      <c r="D2" s="35"/>
      <c r="E2" s="35"/>
      <c r="F2" s="35"/>
      <c r="G2" s="35"/>
      <c r="H2" s="36"/>
    </row>
    <row r="3" spans="1:8" ht="12.75">
      <c r="A3" s="37"/>
      <c r="B3" s="38" t="s">
        <v>119</v>
      </c>
      <c r="C3" s="39"/>
      <c r="D3" s="39"/>
      <c r="E3" s="39"/>
      <c r="F3" s="39"/>
      <c r="G3" s="39"/>
      <c r="H3" s="40"/>
    </row>
    <row r="4" spans="1:8" ht="12.75">
      <c r="A4" s="41" t="s">
        <v>120</v>
      </c>
      <c r="B4" s="42" t="s">
        <v>121</v>
      </c>
      <c r="C4" s="42"/>
      <c r="D4" s="43"/>
      <c r="E4" s="42" t="s">
        <v>122</v>
      </c>
      <c r="F4" s="42" t="s">
        <v>123</v>
      </c>
      <c r="G4" s="42"/>
      <c r="H4" s="43"/>
    </row>
    <row r="5" spans="1:8" ht="12.75">
      <c r="A5" s="44" t="s">
        <v>124</v>
      </c>
      <c r="B5" s="45" t="s">
        <v>125</v>
      </c>
      <c r="C5" s="45"/>
      <c r="D5" s="46"/>
      <c r="E5" s="45" t="s">
        <v>124</v>
      </c>
      <c r="F5" s="45" t="s">
        <v>126</v>
      </c>
      <c r="G5" s="45"/>
      <c r="H5" s="46"/>
    </row>
    <row r="6" spans="1:8" ht="12.75">
      <c r="A6" s="44" t="s">
        <v>127</v>
      </c>
      <c r="B6" s="47" t="s">
        <v>128</v>
      </c>
      <c r="C6" s="45"/>
      <c r="D6" s="46"/>
      <c r="E6" s="45" t="s">
        <v>127</v>
      </c>
      <c r="F6" s="47" t="s">
        <v>129</v>
      </c>
      <c r="G6" s="48"/>
      <c r="H6" s="46"/>
    </row>
    <row r="7" spans="1:8" ht="12.75">
      <c r="A7" s="44" t="s">
        <v>130</v>
      </c>
      <c r="B7" s="47" t="s">
        <v>131</v>
      </c>
      <c r="C7" s="45"/>
      <c r="D7" s="46"/>
      <c r="E7" s="45" t="s">
        <v>130</v>
      </c>
      <c r="F7" s="47" t="s">
        <v>132</v>
      </c>
      <c r="G7" s="48"/>
      <c r="H7" s="46"/>
    </row>
    <row r="8" spans="1:8" ht="12.75">
      <c r="A8" s="49" t="s">
        <v>133</v>
      </c>
      <c r="B8" s="161" t="s">
        <v>148</v>
      </c>
      <c r="C8" s="161"/>
      <c r="D8" s="161"/>
      <c r="E8" s="50" t="s">
        <v>133</v>
      </c>
      <c r="F8" s="161" t="s">
        <v>149</v>
      </c>
      <c r="G8" s="164"/>
      <c r="H8" s="164"/>
    </row>
    <row r="9" spans="1:8" ht="12.75">
      <c r="A9" s="41"/>
      <c r="B9" s="42"/>
      <c r="C9" s="42"/>
      <c r="D9" s="42"/>
      <c r="E9" s="42"/>
      <c r="F9" s="42"/>
      <c r="G9" s="42"/>
      <c r="H9" s="43"/>
    </row>
    <row r="10" spans="1:8" ht="12.75">
      <c r="A10" s="51" t="s">
        <v>134</v>
      </c>
      <c r="B10" s="45"/>
      <c r="C10" s="45"/>
      <c r="D10" s="45"/>
      <c r="E10" s="45"/>
      <c r="F10" s="45"/>
      <c r="G10" s="45"/>
      <c r="H10" s="46"/>
    </row>
    <row r="11" spans="1:8" ht="12.75">
      <c r="A11" s="52" t="s">
        <v>156</v>
      </c>
      <c r="B11" s="53"/>
      <c r="C11" s="54"/>
      <c r="D11" s="54"/>
      <c r="E11" s="54"/>
      <c r="F11" s="54"/>
      <c r="G11" s="55"/>
      <c r="H11" s="56"/>
    </row>
    <row r="12" spans="1:8" ht="12.75">
      <c r="A12" s="57" t="s">
        <v>135</v>
      </c>
      <c r="B12" s="53"/>
      <c r="C12" s="54"/>
      <c r="D12" s="54"/>
      <c r="E12" s="54"/>
      <c r="F12" s="54"/>
      <c r="G12" s="55"/>
      <c r="H12" s="56"/>
    </row>
    <row r="13" spans="1:8" ht="12.75">
      <c r="A13" s="58" t="s">
        <v>155</v>
      </c>
      <c r="B13" s="53"/>
      <c r="C13" s="53"/>
      <c r="D13" s="53"/>
      <c r="E13" s="53"/>
      <c r="F13" s="53"/>
      <c r="G13" s="45"/>
      <c r="H13" s="46"/>
    </row>
    <row r="14" spans="1:8" ht="12.75">
      <c r="A14" s="44"/>
      <c r="B14" s="45"/>
      <c r="C14" s="45"/>
      <c r="D14" s="45"/>
      <c r="E14" s="45"/>
      <c r="F14" s="45"/>
      <c r="G14" s="45"/>
      <c r="H14" s="46"/>
    </row>
    <row r="15" spans="1:8" ht="12.75">
      <c r="A15" s="44" t="s">
        <v>136</v>
      </c>
      <c r="B15" s="45"/>
      <c r="C15" s="59"/>
      <c r="D15" s="59"/>
      <c r="E15" s="59"/>
      <c r="F15" s="59"/>
      <c r="G15" s="45" t="s">
        <v>137</v>
      </c>
      <c r="H15" s="46"/>
    </row>
    <row r="16" spans="1:8" ht="12.75">
      <c r="A16" s="41" t="s">
        <v>138</v>
      </c>
      <c r="B16" s="165" t="s">
        <v>139</v>
      </c>
      <c r="C16" s="165"/>
      <c r="D16" s="165"/>
      <c r="E16" s="166"/>
      <c r="F16" s="59"/>
      <c r="G16" s="162">
        <v>39541</v>
      </c>
      <c r="H16" s="163"/>
    </row>
    <row r="17" spans="1:8" ht="12.75">
      <c r="A17" s="44" t="s">
        <v>127</v>
      </c>
      <c r="B17" s="159" t="s">
        <v>140</v>
      </c>
      <c r="C17" s="159"/>
      <c r="D17" s="159"/>
      <c r="E17" s="160"/>
      <c r="F17" s="45"/>
      <c r="G17" s="45"/>
      <c r="H17" s="46"/>
    </row>
    <row r="18" spans="1:8" ht="12.75">
      <c r="A18" s="49" t="s">
        <v>133</v>
      </c>
      <c r="B18" s="173" t="s">
        <v>150</v>
      </c>
      <c r="C18" s="174"/>
      <c r="D18" s="174"/>
      <c r="E18" s="60"/>
      <c r="F18" s="45"/>
      <c r="G18" s="45"/>
      <c r="H18" s="46"/>
    </row>
    <row r="19" spans="1:8" ht="12.75">
      <c r="A19" s="44"/>
      <c r="B19" s="45"/>
      <c r="C19" s="45"/>
      <c r="D19" s="45"/>
      <c r="E19" s="45"/>
      <c r="F19" s="45"/>
      <c r="G19" s="45"/>
      <c r="H19" s="46"/>
    </row>
    <row r="20" spans="1:8" ht="27" customHeight="1">
      <c r="A20" s="170" t="s">
        <v>141</v>
      </c>
      <c r="B20" s="171"/>
      <c r="C20" s="171"/>
      <c r="D20" s="171"/>
      <c r="E20" s="171"/>
      <c r="F20" s="171"/>
      <c r="G20" s="171"/>
      <c r="H20" s="172"/>
    </row>
    <row r="21" spans="1:8" ht="28.5" customHeight="1">
      <c r="A21" s="167" t="s">
        <v>142</v>
      </c>
      <c r="B21" s="168"/>
      <c r="C21" s="168"/>
      <c r="D21" s="168"/>
      <c r="E21" s="168"/>
      <c r="F21" s="168"/>
      <c r="G21" s="168"/>
      <c r="H21" s="169"/>
    </row>
    <row r="22" spans="1:8" ht="12.75">
      <c r="A22" s="175" t="s">
        <v>143</v>
      </c>
      <c r="B22" s="176"/>
      <c r="C22" s="176"/>
      <c r="D22" s="176"/>
      <c r="E22" s="176"/>
      <c r="F22" s="176"/>
      <c r="G22" s="176"/>
      <c r="H22" s="177"/>
    </row>
    <row r="23" spans="1:8" ht="12.75">
      <c r="A23" s="61"/>
      <c r="B23" s="62"/>
      <c r="C23" s="62"/>
      <c r="D23" s="62"/>
      <c r="E23" s="62"/>
      <c r="F23" s="62"/>
      <c r="G23" s="62"/>
      <c r="H23" s="63"/>
    </row>
    <row r="24" spans="1:8" ht="12">
      <c r="A24" s="32"/>
      <c r="B24" s="32"/>
      <c r="C24" s="32"/>
      <c r="D24" s="32"/>
      <c r="E24" s="32"/>
      <c r="F24" s="32"/>
      <c r="G24" s="32"/>
      <c r="H24" s="32"/>
    </row>
    <row r="25" spans="1:8" ht="12">
      <c r="A25" s="32"/>
      <c r="B25" s="32"/>
      <c r="C25" s="32"/>
      <c r="D25" s="32"/>
      <c r="E25" s="32"/>
      <c r="F25" s="32"/>
      <c r="G25" s="32"/>
      <c r="H25" s="32"/>
    </row>
    <row r="26" spans="1:8" ht="12">
      <c r="A26" s="32"/>
      <c r="B26" s="32"/>
      <c r="C26" s="32"/>
      <c r="D26" s="32"/>
      <c r="E26" s="32"/>
      <c r="F26" s="32"/>
      <c r="G26" s="32"/>
      <c r="H26" s="32"/>
    </row>
    <row r="27" spans="1:8" ht="12">
      <c r="A27" s="32"/>
      <c r="B27" s="32"/>
      <c r="C27" s="32"/>
      <c r="D27" s="32"/>
      <c r="E27" s="32"/>
      <c r="F27" s="32"/>
      <c r="G27" s="32"/>
      <c r="H27" s="32"/>
    </row>
    <row r="28" spans="1:8" ht="12">
      <c r="A28" s="32"/>
      <c r="B28" s="32"/>
      <c r="C28" s="32"/>
      <c r="D28" s="32"/>
      <c r="E28" s="32"/>
      <c r="F28" s="32"/>
      <c r="G28" s="32"/>
      <c r="H28" s="32"/>
    </row>
    <row r="29" spans="1:8" ht="12">
      <c r="A29" s="32"/>
      <c r="B29" s="32"/>
      <c r="C29" s="32"/>
      <c r="D29" s="32"/>
      <c r="E29" s="32"/>
      <c r="F29" s="32"/>
      <c r="G29" s="32"/>
      <c r="H29" s="32"/>
    </row>
    <row r="30" spans="1:8" ht="12">
      <c r="A30" s="32"/>
      <c r="B30" s="32"/>
      <c r="C30" s="32"/>
      <c r="D30" s="32"/>
      <c r="E30" s="32"/>
      <c r="F30" s="32"/>
      <c r="G30" s="32"/>
      <c r="H30" s="32"/>
    </row>
    <row r="31" spans="1:8" ht="12">
      <c r="A31" s="32"/>
      <c r="B31" s="32"/>
      <c r="C31" s="32"/>
      <c r="D31" s="32"/>
      <c r="E31" s="32"/>
      <c r="F31" s="32"/>
      <c r="G31" s="32"/>
      <c r="H31" s="32"/>
    </row>
    <row r="32" spans="1:8" ht="12">
      <c r="A32" s="32"/>
      <c r="B32" s="32"/>
      <c r="C32" s="32"/>
      <c r="D32" s="32"/>
      <c r="E32" s="32"/>
      <c r="F32" s="32"/>
      <c r="G32" s="32"/>
      <c r="H32" s="32"/>
    </row>
    <row r="33" spans="1:8" ht="12">
      <c r="A33" s="32"/>
      <c r="B33" s="32"/>
      <c r="C33" s="32"/>
      <c r="D33" s="32"/>
      <c r="E33" s="32"/>
      <c r="F33" s="32"/>
      <c r="G33" s="32"/>
      <c r="H33" s="32"/>
    </row>
    <row r="34" spans="1:8" ht="12">
      <c r="A34" s="32"/>
      <c r="B34" s="32"/>
      <c r="C34" s="32"/>
      <c r="D34" s="32"/>
      <c r="E34" s="32"/>
      <c r="F34" s="32"/>
      <c r="G34" s="32"/>
      <c r="H34" s="32"/>
    </row>
    <row r="35" spans="1:8" ht="12">
      <c r="A35" s="32"/>
      <c r="B35" s="32"/>
      <c r="C35" s="32"/>
      <c r="D35" s="32"/>
      <c r="E35" s="32"/>
      <c r="F35" s="32"/>
      <c r="G35" s="32"/>
      <c r="H35" s="32"/>
    </row>
    <row r="36" spans="1:8" ht="12">
      <c r="A36" s="32"/>
      <c r="B36" s="32"/>
      <c r="C36" s="32"/>
      <c r="D36" s="32"/>
      <c r="E36" s="32"/>
      <c r="F36" s="32"/>
      <c r="G36" s="32"/>
      <c r="H36" s="32"/>
    </row>
    <row r="37" spans="1:8" ht="12">
      <c r="A37" s="32"/>
      <c r="B37" s="32"/>
      <c r="C37" s="32"/>
      <c r="D37" s="32"/>
      <c r="E37" s="32"/>
      <c r="F37" s="32"/>
      <c r="G37" s="32"/>
      <c r="H37" s="32"/>
    </row>
    <row r="38" spans="1:8" ht="12">
      <c r="A38" s="32"/>
      <c r="B38" s="32"/>
      <c r="C38" s="32"/>
      <c r="D38" s="32"/>
      <c r="E38" s="32"/>
      <c r="F38" s="32"/>
      <c r="G38" s="32"/>
      <c r="H38" s="32"/>
    </row>
    <row r="39" spans="1:8" ht="12">
      <c r="A39" s="32"/>
      <c r="B39" s="32"/>
      <c r="C39" s="32"/>
      <c r="D39" s="32"/>
      <c r="E39" s="32"/>
      <c r="F39" s="32"/>
      <c r="G39" s="32"/>
      <c r="H39" s="32"/>
    </row>
    <row r="40" spans="1:8" ht="12">
      <c r="A40" s="32"/>
      <c r="B40" s="32"/>
      <c r="C40" s="32"/>
      <c r="D40" s="32"/>
      <c r="E40" s="32"/>
      <c r="F40" s="32"/>
      <c r="G40" s="32"/>
      <c r="H40" s="32"/>
    </row>
    <row r="41" spans="1:8" ht="12">
      <c r="A41" s="32"/>
      <c r="B41" s="32"/>
      <c r="C41" s="32"/>
      <c r="D41" s="32"/>
      <c r="E41" s="32"/>
      <c r="F41" s="32"/>
      <c r="G41" s="32"/>
      <c r="H41" s="32"/>
    </row>
    <row r="42" spans="1:8" ht="12">
      <c r="A42" s="32"/>
      <c r="B42" s="32"/>
      <c r="C42" s="32"/>
      <c r="D42" s="32"/>
      <c r="E42" s="32"/>
      <c r="F42" s="32"/>
      <c r="G42" s="32"/>
      <c r="H42" s="32"/>
    </row>
    <row r="43" spans="1:8" ht="12">
      <c r="A43" s="32"/>
      <c r="B43" s="32"/>
      <c r="C43" s="32"/>
      <c r="D43" s="32"/>
      <c r="E43" s="32"/>
      <c r="F43" s="32"/>
      <c r="G43" s="32"/>
      <c r="H43" s="32"/>
    </row>
    <row r="44" spans="1:8" ht="12">
      <c r="A44" s="32"/>
      <c r="B44" s="32"/>
      <c r="C44" s="32"/>
      <c r="D44" s="32"/>
      <c r="E44" s="32"/>
      <c r="F44" s="32"/>
      <c r="G44" s="32"/>
      <c r="H44" s="32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mailto:info-HH@statistik-nord.de"/>
    <hyperlink ref="F8" r:id="rId5" display="mailto:info-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1"/>
  <sheetViews>
    <sheetView workbookViewId="0" topLeftCell="A1">
      <selection activeCell="B1" sqref="B1"/>
    </sheetView>
  </sheetViews>
  <sheetFormatPr defaultColWidth="11.421875" defaultRowHeight="12.75"/>
  <cols>
    <col min="1" max="1" width="2.00390625" style="1" customWidth="1"/>
    <col min="2" max="2" width="8.7109375" style="1" customWidth="1"/>
    <col min="3" max="3" width="10.7109375" style="1" customWidth="1"/>
    <col min="4" max="4" width="8.28125" style="1" customWidth="1"/>
    <col min="5" max="5" width="14.140625" style="1" customWidth="1"/>
    <col min="6" max="6" width="10.00390625" style="1" customWidth="1"/>
    <col min="7" max="7" width="10.140625" style="1" customWidth="1"/>
    <col min="8" max="9" width="11.00390625" style="1" customWidth="1"/>
    <col min="10" max="10" width="8.7109375" style="1" customWidth="1"/>
    <col min="11" max="11" width="0.85546875" style="2" customWidth="1"/>
    <col min="12" max="12" width="8.7109375" style="1" customWidth="1"/>
    <col min="13" max="13" width="0.71875" style="1" customWidth="1"/>
    <col min="14" max="14" width="19.140625" style="1" bestFit="1" customWidth="1"/>
    <col min="15" max="15" width="0" style="1" hidden="1" customWidth="1"/>
    <col min="16" max="16" width="12.8515625" style="23" customWidth="1"/>
    <col min="17" max="16384" width="11.421875" style="1" customWidth="1"/>
  </cols>
  <sheetData>
    <row r="1" ht="12.75">
      <c r="B1" s="3" t="s">
        <v>116</v>
      </c>
    </row>
    <row r="2" spans="2:10" ht="5.25" customHeight="1">
      <c r="B2" s="2"/>
      <c r="C2" s="4"/>
      <c r="D2" s="3"/>
      <c r="E2" s="3"/>
      <c r="F2" s="3"/>
      <c r="G2" s="3"/>
      <c r="H2" s="3"/>
      <c r="I2" s="3"/>
      <c r="J2" s="3"/>
    </row>
    <row r="3" spans="2:15" ht="12.75">
      <c r="B3" s="5"/>
      <c r="C3" s="5"/>
      <c r="D3" s="5"/>
      <c r="E3" s="6"/>
      <c r="F3" s="152" t="s">
        <v>151</v>
      </c>
      <c r="G3" s="152" t="s">
        <v>152</v>
      </c>
      <c r="H3" s="65" t="s">
        <v>153</v>
      </c>
      <c r="I3" s="66"/>
      <c r="J3" s="66"/>
      <c r="L3" s="3"/>
      <c r="M3" s="3"/>
      <c r="N3" s="3"/>
      <c r="O3" s="3"/>
    </row>
    <row r="4" spans="2:15" ht="12.75">
      <c r="B4" s="7"/>
      <c r="D4" s="7"/>
      <c r="E4" s="8"/>
      <c r="F4" s="178">
        <v>2007</v>
      </c>
      <c r="G4" s="179"/>
      <c r="H4" s="9"/>
      <c r="I4" s="9"/>
      <c r="J4" s="10" t="s">
        <v>0</v>
      </c>
      <c r="L4" s="3"/>
      <c r="M4" s="3"/>
      <c r="N4" s="3"/>
      <c r="O4" s="3"/>
    </row>
    <row r="5" spans="2:15" ht="12.75">
      <c r="B5" s="7"/>
      <c r="C5" s="7" t="s">
        <v>1</v>
      </c>
      <c r="E5" s="8"/>
      <c r="F5" s="180"/>
      <c r="G5" s="181"/>
      <c r="H5" s="11">
        <v>2007</v>
      </c>
      <c r="I5" s="11">
        <v>2006</v>
      </c>
      <c r="J5" s="12" t="s">
        <v>2</v>
      </c>
      <c r="L5" s="3"/>
      <c r="M5" s="3"/>
      <c r="N5" s="3"/>
      <c r="O5" s="3"/>
    </row>
    <row r="6" spans="2:15" ht="12.75">
      <c r="B6" s="13"/>
      <c r="C6" s="13"/>
      <c r="D6" s="13"/>
      <c r="E6" s="14"/>
      <c r="F6" s="182"/>
      <c r="G6" s="183"/>
      <c r="H6" s="15"/>
      <c r="I6" s="15"/>
      <c r="J6" s="16" t="s">
        <v>3</v>
      </c>
      <c r="L6" s="3"/>
      <c r="M6" s="3"/>
      <c r="O6" s="3"/>
    </row>
    <row r="7" spans="12:15" ht="9.75" customHeight="1">
      <c r="L7" s="3"/>
      <c r="M7" s="3"/>
      <c r="N7" s="3"/>
      <c r="O7" s="3"/>
    </row>
    <row r="8" spans="2:15" ht="12.75">
      <c r="B8" s="190" t="s">
        <v>4</v>
      </c>
      <c r="C8" s="190"/>
      <c r="D8" s="190"/>
      <c r="E8" s="190"/>
      <c r="F8" s="190"/>
      <c r="G8" s="190"/>
      <c r="H8" s="190"/>
      <c r="I8" s="190"/>
      <c r="J8" s="190"/>
      <c r="L8" s="3"/>
      <c r="M8" s="3"/>
      <c r="N8" s="3"/>
      <c r="O8" s="3"/>
    </row>
    <row r="9" spans="12:15" ht="9.75" customHeight="1">
      <c r="L9" s="3"/>
      <c r="M9" s="3"/>
      <c r="N9" s="3"/>
      <c r="O9" s="3"/>
    </row>
    <row r="10" spans="2:15" ht="12.75">
      <c r="B10" s="190" t="s">
        <v>5</v>
      </c>
      <c r="C10" s="190"/>
      <c r="D10" s="190"/>
      <c r="E10" s="190"/>
      <c r="F10" s="190"/>
      <c r="G10" s="190"/>
      <c r="H10" s="190"/>
      <c r="I10" s="190"/>
      <c r="J10" s="190"/>
      <c r="L10" s="3"/>
      <c r="M10" s="3"/>
      <c r="N10" s="3"/>
      <c r="O10" s="3"/>
    </row>
    <row r="11" spans="12:15" ht="9.75" customHeight="1">
      <c r="L11" s="3"/>
      <c r="M11" s="3"/>
      <c r="N11" s="3"/>
      <c r="O11" s="3"/>
    </row>
    <row r="12" spans="2:15" ht="12.75">
      <c r="B12" s="1" t="s">
        <v>6</v>
      </c>
      <c r="F12" s="18">
        <v>40745.6</v>
      </c>
      <c r="G12" s="153">
        <f>SUM(G13:G14)</f>
        <v>41726.4</v>
      </c>
      <c r="H12" s="153">
        <f>SUM(H13:H14)</f>
        <v>82472</v>
      </c>
      <c r="I12" s="18">
        <v>79137.5</v>
      </c>
      <c r="J12" s="19">
        <f>SUM(H12/I12)*100-100</f>
        <v>4.21355236139631</v>
      </c>
      <c r="L12" s="3"/>
      <c r="M12" s="3"/>
      <c r="N12" s="154"/>
      <c r="O12" s="3"/>
    </row>
    <row r="13" spans="2:15" ht="12.75">
      <c r="B13" s="1" t="s">
        <v>7</v>
      </c>
      <c r="C13" s="1" t="s">
        <v>8</v>
      </c>
      <c r="F13" s="18">
        <v>15279.1</v>
      </c>
      <c r="G13" s="153">
        <f>SUM(H13-F13)</f>
        <v>15973.999999999998</v>
      </c>
      <c r="H13" s="18">
        <v>31253.1</v>
      </c>
      <c r="I13" s="18">
        <f>I12-I14</f>
        <v>32354.4</v>
      </c>
      <c r="J13" s="19">
        <f>SUM(H13/I13)*100-100</f>
        <v>-3.4038646984645027</v>
      </c>
      <c r="L13" s="3"/>
      <c r="M13" s="3"/>
      <c r="N13" s="154"/>
      <c r="O13" s="3"/>
    </row>
    <row r="14" spans="3:15" ht="12.75">
      <c r="C14" s="1" t="s">
        <v>154</v>
      </c>
      <c r="F14" s="18">
        <v>25466.5</v>
      </c>
      <c r="G14" s="153">
        <f>SUM(H14-F14)</f>
        <v>25752.4</v>
      </c>
      <c r="H14" s="18">
        <v>51218.9</v>
      </c>
      <c r="I14" s="18">
        <v>46783.1</v>
      </c>
      <c r="J14" s="19">
        <f>SUM(H14/I14)*100-100</f>
        <v>9.481629049806457</v>
      </c>
      <c r="L14" s="3"/>
      <c r="M14" s="3"/>
      <c r="N14" s="154"/>
      <c r="O14" s="3"/>
    </row>
    <row r="15" spans="6:15" ht="12.75">
      <c r="F15" s="18"/>
      <c r="G15" s="153" t="s">
        <v>7</v>
      </c>
      <c r="H15" s="18"/>
      <c r="I15" s="18"/>
      <c r="J15" s="19"/>
      <c r="L15" s="3"/>
      <c r="M15" s="3"/>
      <c r="N15" s="154"/>
      <c r="O15" s="3"/>
    </row>
    <row r="16" spans="2:15" ht="12.75">
      <c r="B16" s="1" t="s">
        <v>9</v>
      </c>
      <c r="F16" s="18">
        <v>28623.3</v>
      </c>
      <c r="G16" s="153">
        <f>SUM(G17:G18)</f>
        <v>29140.5</v>
      </c>
      <c r="H16" s="18">
        <f>SUM(H17:H18)</f>
        <v>57763.799999999996</v>
      </c>
      <c r="I16" s="18">
        <f>SUM(I17:I18)</f>
        <v>56122.1</v>
      </c>
      <c r="J16" s="19">
        <f>SUM(H16/I16)*100-100</f>
        <v>2.925229098697301</v>
      </c>
      <c r="L16" s="3"/>
      <c r="M16" s="3"/>
      <c r="N16" s="154"/>
      <c r="O16" s="3"/>
    </row>
    <row r="17" spans="2:15" ht="12.75">
      <c r="B17" s="1" t="s">
        <v>7</v>
      </c>
      <c r="C17" s="1" t="s">
        <v>8</v>
      </c>
      <c r="F17" s="18">
        <v>5166</v>
      </c>
      <c r="G17" s="153">
        <f>SUM(H17-F17)</f>
        <v>4945.1</v>
      </c>
      <c r="H17" s="18">
        <v>10111.1</v>
      </c>
      <c r="I17" s="18">
        <v>10528.6</v>
      </c>
      <c r="J17" s="19">
        <f>SUM(H17/I17)*100-100</f>
        <v>-3.9653895104762285</v>
      </c>
      <c r="L17" s="3"/>
      <c r="M17" s="3"/>
      <c r="N17" s="154"/>
      <c r="O17" s="3"/>
    </row>
    <row r="18" spans="3:15" ht="12.75">
      <c r="C18" s="1" t="s">
        <v>154</v>
      </c>
      <c r="F18" s="18">
        <v>23457.3</v>
      </c>
      <c r="G18" s="153">
        <f>SUM(H18-F18)</f>
        <v>24195.399999999998</v>
      </c>
      <c r="H18" s="18">
        <v>47652.7</v>
      </c>
      <c r="I18" s="18">
        <v>45593.5</v>
      </c>
      <c r="J18" s="20">
        <f>SUM(H18/I18)*100-100</f>
        <v>4.516433263513434</v>
      </c>
      <c r="M18" s="3"/>
      <c r="N18" s="154"/>
      <c r="O18" s="3"/>
    </row>
    <row r="19" spans="3:15" ht="12.75">
      <c r="C19" s="5"/>
      <c r="D19" s="5"/>
      <c r="E19" s="5"/>
      <c r="F19" s="21"/>
      <c r="G19" s="155"/>
      <c r="H19" s="21"/>
      <c r="I19" s="21"/>
      <c r="J19" s="19"/>
      <c r="L19" s="3"/>
      <c r="M19" s="3"/>
      <c r="N19" s="154"/>
      <c r="O19" s="3"/>
    </row>
    <row r="20" spans="3:15" ht="12.75">
      <c r="C20" s="1" t="s">
        <v>10</v>
      </c>
      <c r="F20" s="18">
        <v>69368.9</v>
      </c>
      <c r="G20" s="153">
        <f aca="true" t="shared" si="0" ref="G20:H22">SUM(G12+G16)</f>
        <v>70866.9</v>
      </c>
      <c r="H20" s="18">
        <f t="shared" si="0"/>
        <v>140235.8</v>
      </c>
      <c r="I20" s="18">
        <f>SUM(I12+I16)</f>
        <v>135259.6</v>
      </c>
      <c r="J20" s="19">
        <f>SUM(H20/I20)*100-100</f>
        <v>3.6789994943057422</v>
      </c>
      <c r="L20" s="3"/>
      <c r="M20" s="3"/>
      <c r="N20" s="154"/>
      <c r="O20" s="3"/>
    </row>
    <row r="21" spans="4:15" ht="12.75">
      <c r="D21" s="1" t="s">
        <v>8</v>
      </c>
      <c r="F21" s="18">
        <v>20445.1</v>
      </c>
      <c r="G21" s="153">
        <f t="shared" si="0"/>
        <v>20919.1</v>
      </c>
      <c r="H21" s="18">
        <f t="shared" si="0"/>
        <v>41364.2</v>
      </c>
      <c r="I21" s="18">
        <f>SUM(I13+I17)</f>
        <v>42883</v>
      </c>
      <c r="J21" s="19">
        <f>SUM(H21/I21)*100-100</f>
        <v>-3.54172982300679</v>
      </c>
      <c r="L21" s="3"/>
      <c r="M21" s="3"/>
      <c r="N21" s="154"/>
      <c r="O21" s="3"/>
    </row>
    <row r="22" spans="4:15" ht="12.75">
      <c r="D22" s="1" t="s">
        <v>154</v>
      </c>
      <c r="F22" s="18">
        <v>48923.8</v>
      </c>
      <c r="G22" s="153">
        <f t="shared" si="0"/>
        <v>49947.8</v>
      </c>
      <c r="H22" s="18">
        <f t="shared" si="0"/>
        <v>98871.6</v>
      </c>
      <c r="I22" s="18">
        <f>SUM(I14+I18)</f>
        <v>92376.6</v>
      </c>
      <c r="J22" s="19">
        <f>SUM(H22/I22)*100-100</f>
        <v>7.031001357486645</v>
      </c>
      <c r="L22" s="3"/>
      <c r="M22" s="3"/>
      <c r="N22" s="154"/>
      <c r="O22" s="3"/>
    </row>
    <row r="23" spans="6:15" ht="12.75">
      <c r="F23" s="22"/>
      <c r="G23" s="22"/>
      <c r="H23" s="22"/>
      <c r="I23" s="22"/>
      <c r="J23" s="19"/>
      <c r="L23" s="3"/>
      <c r="M23" s="3"/>
      <c r="N23" s="17"/>
      <c r="O23" s="3"/>
    </row>
    <row r="24" spans="2:15" ht="12.75">
      <c r="B24" s="190" t="s">
        <v>11</v>
      </c>
      <c r="C24" s="190"/>
      <c r="D24" s="190"/>
      <c r="E24" s="190"/>
      <c r="F24" s="190"/>
      <c r="G24" s="190"/>
      <c r="H24" s="190"/>
      <c r="I24" s="190"/>
      <c r="J24" s="190"/>
      <c r="L24" s="3"/>
      <c r="M24" s="3"/>
      <c r="N24" s="17"/>
      <c r="O24" s="3"/>
    </row>
    <row r="25" spans="6:15" ht="9.75" customHeight="1">
      <c r="F25" s="22"/>
      <c r="G25" s="22"/>
      <c r="H25" s="22"/>
      <c r="I25" s="22"/>
      <c r="J25" s="19"/>
      <c r="L25" s="3"/>
      <c r="M25" s="3"/>
      <c r="N25" s="17"/>
      <c r="O25" s="3"/>
    </row>
    <row r="26" spans="2:15" ht="12.75">
      <c r="B26" s="1" t="s">
        <v>12</v>
      </c>
      <c r="F26" s="18">
        <v>37794.9</v>
      </c>
      <c r="G26" s="153">
        <f>SUM(H26-F26)</f>
        <v>38136.99999999999</v>
      </c>
      <c r="H26" s="18">
        <v>75931.9</v>
      </c>
      <c r="I26" s="18">
        <f>35931+35855.8</f>
        <v>71786.8</v>
      </c>
      <c r="J26" s="19">
        <f>SUM(H26/I26)*100-100</f>
        <v>5.774181325814752</v>
      </c>
      <c r="L26" s="3"/>
      <c r="M26" s="3"/>
      <c r="N26" s="17"/>
      <c r="O26" s="3"/>
    </row>
    <row r="27" spans="2:15" ht="12.75">
      <c r="B27" s="1" t="s">
        <v>13</v>
      </c>
      <c r="F27" s="24">
        <v>3034157</v>
      </c>
      <c r="G27" s="141">
        <f>SUM(H27-F27)</f>
        <v>3199764</v>
      </c>
      <c r="H27" s="24">
        <f>5030075+1203846</f>
        <v>6233921</v>
      </c>
      <c r="I27" s="24">
        <f>4684128+922256</f>
        <v>5606384</v>
      </c>
      <c r="J27" s="19">
        <f>SUM(H27/I27)*100-100</f>
        <v>11.193257543543211</v>
      </c>
      <c r="L27" s="3"/>
      <c r="M27" s="3"/>
      <c r="N27" s="17"/>
      <c r="O27" s="3"/>
    </row>
    <row r="28" spans="2:15" ht="12.75">
      <c r="B28" s="1" t="s">
        <v>14</v>
      </c>
      <c r="F28" s="24">
        <v>4801768</v>
      </c>
      <c r="G28" s="141">
        <f>SUM(H28-F28)</f>
        <v>5115412</v>
      </c>
      <c r="H28" s="24">
        <f>7976483+1940697</f>
        <v>9917180</v>
      </c>
      <c r="I28" s="24">
        <f>7402332+1479930</f>
        <v>8882262</v>
      </c>
      <c r="J28" s="19">
        <f>SUM(H28/I28)*100-100</f>
        <v>11.651513994971111</v>
      </c>
      <c r="L28" s="3"/>
      <c r="M28" s="3"/>
      <c r="N28" s="17"/>
      <c r="O28" s="3"/>
    </row>
    <row r="29" spans="6:15" ht="12.75">
      <c r="F29" s="22"/>
      <c r="G29" s="156"/>
      <c r="H29" s="22"/>
      <c r="I29" s="22"/>
      <c r="J29" s="19"/>
      <c r="L29" s="3"/>
      <c r="M29" s="3"/>
      <c r="N29" s="17"/>
      <c r="O29" s="3"/>
    </row>
    <row r="30" spans="5:15" ht="12.75">
      <c r="E30" s="1" t="s">
        <v>145</v>
      </c>
      <c r="F30" s="22"/>
      <c r="G30" s="156"/>
      <c r="H30" s="22"/>
      <c r="I30" s="22"/>
      <c r="J30" s="19"/>
      <c r="L30" s="25"/>
      <c r="M30" s="25"/>
      <c r="N30" s="17"/>
      <c r="O30" s="25"/>
    </row>
    <row r="31" spans="6:15" ht="9.75" customHeight="1">
      <c r="F31" s="26"/>
      <c r="G31" s="157"/>
      <c r="H31" s="26"/>
      <c r="I31" s="26"/>
      <c r="J31" s="19"/>
      <c r="L31" s="25"/>
      <c r="M31" s="25"/>
      <c r="N31" s="17"/>
      <c r="O31" s="25"/>
    </row>
    <row r="32" spans="2:15" ht="12.75">
      <c r="B32" s="1" t="s">
        <v>15</v>
      </c>
      <c r="F32" s="24">
        <v>5998</v>
      </c>
      <c r="G32" s="141">
        <f>SUM(H32-F32)</f>
        <v>6219</v>
      </c>
      <c r="H32" s="24">
        <v>12217</v>
      </c>
      <c r="I32" s="24">
        <v>12373</v>
      </c>
      <c r="J32" s="19">
        <f>SUM(H32/I32)*100-100</f>
        <v>-1.260809827850963</v>
      </c>
      <c r="L32" s="25"/>
      <c r="M32" s="25"/>
      <c r="N32" s="17"/>
      <c r="O32" s="25"/>
    </row>
    <row r="33" spans="2:15" ht="12.75">
      <c r="B33" s="1" t="s">
        <v>16</v>
      </c>
      <c r="F33" s="184">
        <v>1167</v>
      </c>
      <c r="G33" s="188">
        <f>SUM(H33-F33)</f>
        <v>1130</v>
      </c>
      <c r="H33" s="184">
        <v>2297</v>
      </c>
      <c r="I33" s="184">
        <v>2609</v>
      </c>
      <c r="J33" s="186">
        <f>SUM(H33/I33)*100-100</f>
        <v>-11.958604829436567</v>
      </c>
      <c r="L33" s="25"/>
      <c r="M33" s="25"/>
      <c r="N33" s="17"/>
      <c r="O33" s="25"/>
    </row>
    <row r="34" spans="6:15" ht="12.75">
      <c r="F34" s="185"/>
      <c r="G34" s="189"/>
      <c r="H34" s="185"/>
      <c r="I34" s="185"/>
      <c r="J34" s="187"/>
      <c r="L34" s="3"/>
      <c r="M34" s="3"/>
      <c r="N34" s="17"/>
      <c r="O34" s="3"/>
    </row>
    <row r="35" spans="6:15" ht="9" customHeight="1">
      <c r="F35" s="22"/>
      <c r="G35" s="23"/>
      <c r="H35" s="23"/>
      <c r="I35" s="67"/>
      <c r="J35" s="68"/>
      <c r="L35" s="3"/>
      <c r="M35" s="3"/>
      <c r="N35" s="23"/>
      <c r="O35" s="3"/>
    </row>
    <row r="36" spans="2:15" ht="8.25" customHeight="1">
      <c r="B36" s="3"/>
      <c r="C36" s="3" t="s">
        <v>7</v>
      </c>
      <c r="D36" s="3"/>
      <c r="E36" s="3"/>
      <c r="F36" s="3"/>
      <c r="G36" s="3"/>
      <c r="H36" s="3"/>
      <c r="I36" s="3"/>
      <c r="J36" s="3"/>
      <c r="L36" s="3"/>
      <c r="M36" s="3"/>
      <c r="N36" s="23"/>
      <c r="O36" s="3"/>
    </row>
    <row r="37" spans="2:15" ht="12.75">
      <c r="B37" s="3"/>
      <c r="C37" s="3" t="s">
        <v>7</v>
      </c>
      <c r="D37" s="3"/>
      <c r="E37" s="3"/>
      <c r="F37" s="3"/>
      <c r="G37" s="3"/>
      <c r="H37" s="3"/>
      <c r="I37" s="3"/>
      <c r="J37" s="3"/>
      <c r="L37" s="3"/>
      <c r="M37" s="3"/>
      <c r="N37" s="3"/>
      <c r="O37" s="3"/>
    </row>
    <row r="38" spans="2:15" ht="14.25" customHeight="1">
      <c r="B38" s="3"/>
      <c r="C38" s="3"/>
      <c r="D38" s="3"/>
      <c r="E38" s="3"/>
      <c r="F38" s="3"/>
      <c r="G38" s="3"/>
      <c r="H38" s="3"/>
      <c r="I38" s="3"/>
      <c r="J38" s="3"/>
      <c r="L38" s="3"/>
      <c r="M38" s="3"/>
      <c r="N38" s="3"/>
      <c r="O38" s="3"/>
    </row>
    <row r="39" spans="2:15" ht="23.25" customHeight="1">
      <c r="B39" s="3"/>
      <c r="C39" s="3" t="s">
        <v>7</v>
      </c>
      <c r="D39" s="3"/>
      <c r="E39" s="3"/>
      <c r="F39" s="3"/>
      <c r="G39" s="3"/>
      <c r="H39" s="3"/>
      <c r="I39" s="3"/>
      <c r="J39" s="3"/>
      <c r="L39" s="3"/>
      <c r="M39" s="3"/>
      <c r="N39" s="3"/>
      <c r="O39" s="3"/>
    </row>
    <row r="40" spans="2:15" ht="12.75">
      <c r="B40" s="3"/>
      <c r="C40" s="3"/>
      <c r="D40" s="3"/>
      <c r="E40" s="3"/>
      <c r="F40" s="3"/>
      <c r="G40" s="3"/>
      <c r="H40" s="3"/>
      <c r="I40" s="3"/>
      <c r="J40" s="3"/>
      <c r="L40" s="3"/>
      <c r="M40" s="3"/>
      <c r="N40" s="3"/>
      <c r="O40" s="3"/>
    </row>
    <row r="41" spans="2:15" ht="12.75">
      <c r="B41" s="3"/>
      <c r="C41" s="3"/>
      <c r="D41" s="3"/>
      <c r="E41" s="3"/>
      <c r="F41" s="3"/>
      <c r="G41" s="3"/>
      <c r="H41" s="3"/>
      <c r="I41" s="3"/>
      <c r="J41" s="3"/>
      <c r="L41" s="3"/>
      <c r="M41" s="3"/>
      <c r="N41" s="3"/>
      <c r="O41" s="3"/>
    </row>
  </sheetData>
  <mergeCells count="9">
    <mergeCell ref="F4:G6"/>
    <mergeCell ref="I33:I34"/>
    <mergeCell ref="J33:J34"/>
    <mergeCell ref="F33:F34"/>
    <mergeCell ref="G33:G34"/>
    <mergeCell ref="H33:H34"/>
    <mergeCell ref="B8:J8"/>
    <mergeCell ref="B10:J10"/>
    <mergeCell ref="B24:J24"/>
  </mergeCells>
  <printOptions/>
  <pageMargins left="0.5" right="0.08" top="0.24" bottom="0.11811023622047245" header="0.17" footer="0.2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0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69" customWidth="1"/>
    <col min="2" max="2" width="7.421875" style="69" customWidth="1"/>
    <col min="3" max="3" width="23.140625" style="69" customWidth="1"/>
    <col min="4" max="5" width="9.8515625" style="69" customWidth="1"/>
    <col min="6" max="6" width="8.8515625" style="70" customWidth="1"/>
    <col min="7" max="8" width="9.8515625" style="69" customWidth="1"/>
    <col min="9" max="9" width="11.140625" style="71" customWidth="1"/>
    <col min="10" max="11" width="9.8515625" style="23" customWidth="1"/>
    <col min="12" max="12" width="11.28125" style="23" customWidth="1"/>
    <col min="13" max="14" width="9.8515625" style="23" customWidth="1"/>
    <col min="15" max="15" width="10.8515625" style="23" customWidth="1"/>
    <col min="16" max="17" width="11.421875" style="23" customWidth="1"/>
    <col min="18" max="18" width="18.57421875" style="23" customWidth="1"/>
    <col min="19" max="19" width="9.00390625" style="23" customWidth="1"/>
    <col min="20" max="20" width="24.8515625" style="23" customWidth="1"/>
    <col min="21" max="21" width="5.00390625" style="23" customWidth="1"/>
    <col min="22" max="22" width="1.8515625" style="23" hidden="1" customWidth="1"/>
    <col min="23" max="24" width="9.7109375" style="23" customWidth="1"/>
    <col min="25" max="25" width="11.421875" style="23" customWidth="1"/>
    <col min="26" max="27" width="9.7109375" style="23" customWidth="1"/>
    <col min="28" max="28" width="11.421875" style="23" customWidth="1"/>
    <col min="29" max="16384" width="11.421875" style="69" customWidth="1"/>
  </cols>
  <sheetData>
    <row r="1" spans="1:28" s="202" customFormat="1" ht="12.75" customHeight="1">
      <c r="A1" s="201" t="s">
        <v>146</v>
      </c>
      <c r="F1" s="203"/>
      <c r="I1" s="204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</row>
    <row r="3" spans="1:9" ht="13.5" customHeight="1">
      <c r="A3" s="72"/>
      <c r="B3" s="72"/>
      <c r="C3" s="73"/>
      <c r="D3" s="74"/>
      <c r="E3" s="72"/>
      <c r="F3" s="75" t="s">
        <v>17</v>
      </c>
      <c r="G3" s="72"/>
      <c r="H3" s="72"/>
      <c r="I3" s="76"/>
    </row>
    <row r="4" spans="1:9" ht="13.5" customHeight="1">
      <c r="A4" s="77"/>
      <c r="B4" s="77"/>
      <c r="C4" s="78"/>
      <c r="D4" s="79" t="s">
        <v>18</v>
      </c>
      <c r="E4" s="80"/>
      <c r="F4" s="81"/>
      <c r="G4" s="82" t="s">
        <v>19</v>
      </c>
      <c r="H4" s="83"/>
      <c r="I4" s="84"/>
    </row>
    <row r="5" spans="1:9" ht="13.5" customHeight="1">
      <c r="A5" s="77"/>
      <c r="B5" s="77" t="s">
        <v>20</v>
      </c>
      <c r="C5" s="78"/>
      <c r="D5" s="79" t="s">
        <v>153</v>
      </c>
      <c r="E5" s="80"/>
      <c r="F5" s="81"/>
      <c r="G5" s="79" t="s">
        <v>153</v>
      </c>
      <c r="H5" s="80"/>
      <c r="I5" s="85"/>
    </row>
    <row r="6" spans="1:9" ht="13.5" customHeight="1">
      <c r="A6" s="77"/>
      <c r="B6" s="77"/>
      <c r="C6" s="78"/>
      <c r="D6" s="86">
        <v>2007</v>
      </c>
      <c r="E6" s="86">
        <v>2006</v>
      </c>
      <c r="F6" s="87" t="s">
        <v>0</v>
      </c>
      <c r="G6" s="86">
        <v>2007</v>
      </c>
      <c r="H6" s="86">
        <v>2006</v>
      </c>
      <c r="I6" s="87" t="s">
        <v>0</v>
      </c>
    </row>
    <row r="7" spans="1:9" ht="13.5" customHeight="1">
      <c r="A7" s="77"/>
      <c r="B7" s="77"/>
      <c r="C7" s="78"/>
      <c r="D7" s="191" t="s">
        <v>21</v>
      </c>
      <c r="E7" s="192"/>
      <c r="F7" s="88" t="s">
        <v>2</v>
      </c>
      <c r="G7" s="191" t="s">
        <v>21</v>
      </c>
      <c r="H7" s="192"/>
      <c r="I7" s="88" t="s">
        <v>2</v>
      </c>
    </row>
    <row r="8" spans="1:9" ht="13.5" customHeight="1">
      <c r="A8" s="89"/>
      <c r="B8" s="89"/>
      <c r="C8" s="90"/>
      <c r="D8" s="193"/>
      <c r="E8" s="194"/>
      <c r="F8" s="91" t="s">
        <v>3</v>
      </c>
      <c r="G8" s="193"/>
      <c r="H8" s="194"/>
      <c r="I8" s="91" t="s">
        <v>3</v>
      </c>
    </row>
    <row r="9" spans="4:29" ht="13.5" customHeight="1">
      <c r="D9" s="92"/>
      <c r="E9" s="93"/>
      <c r="F9" s="94"/>
      <c r="G9" s="92"/>
      <c r="H9" s="93"/>
      <c r="I9" s="95"/>
      <c r="AC9" s="77"/>
    </row>
    <row r="10" spans="1:9" ht="13.5" customHeight="1">
      <c r="A10" s="69" t="s">
        <v>22</v>
      </c>
      <c r="D10" s="92">
        <v>721.1</v>
      </c>
      <c r="E10" s="92">
        <v>926.3</v>
      </c>
      <c r="F10" s="96">
        <f>SUM(D10/E10)*100-100</f>
        <v>-22.15265032926696</v>
      </c>
      <c r="G10" s="92">
        <v>454</v>
      </c>
      <c r="H10" s="92">
        <v>601.4</v>
      </c>
      <c r="I10" s="97">
        <f>SUM(G10/H10)*100-100</f>
        <v>-24.50947788493515</v>
      </c>
    </row>
    <row r="11" spans="4:9" ht="13.5" customHeight="1">
      <c r="D11" s="92"/>
      <c r="E11" s="92"/>
      <c r="F11" s="96"/>
      <c r="G11" s="92"/>
      <c r="H11" s="92"/>
      <c r="I11" s="97"/>
    </row>
    <row r="12" spans="1:9" ht="13.5" customHeight="1">
      <c r="A12" s="69" t="s">
        <v>23</v>
      </c>
      <c r="D12" s="92">
        <f>SUM(D14:D21)</f>
        <v>30641.3</v>
      </c>
      <c r="E12" s="92">
        <f>SUM(E14:E21)</f>
        <v>31281.399999999994</v>
      </c>
      <c r="F12" s="96">
        <f>SUM(D12/E12)*100-100</f>
        <v>-2.0462639140191783</v>
      </c>
      <c r="G12" s="92">
        <f>SUM(G14:G21)</f>
        <v>10814.1</v>
      </c>
      <c r="H12" s="92">
        <f>SUM(H14:H21)</f>
        <v>11665.199999999999</v>
      </c>
      <c r="I12" s="97">
        <f>SUM(G12/H12)*100-100</f>
        <v>-7.296060076123851</v>
      </c>
    </row>
    <row r="13" spans="1:9" ht="13.5" customHeight="1">
      <c r="A13" s="69" t="s">
        <v>24</v>
      </c>
      <c r="D13" s="98"/>
      <c r="E13" s="98"/>
      <c r="F13" s="96"/>
      <c r="G13" s="98"/>
      <c r="H13" s="98"/>
      <c r="I13" s="97"/>
    </row>
    <row r="14" spans="1:9" ht="13.5" customHeight="1">
      <c r="A14" s="69" t="s">
        <v>25</v>
      </c>
      <c r="D14" s="92">
        <v>14908.1</v>
      </c>
      <c r="E14" s="92">
        <v>14712.5</v>
      </c>
      <c r="F14" s="96">
        <f aca="true" t="shared" si="0" ref="F14:F20">SUM(D14/E14)*100-100</f>
        <v>1.3294817332200495</v>
      </c>
      <c r="G14" s="92">
        <v>7861</v>
      </c>
      <c r="H14" s="92">
        <v>8447.4</v>
      </c>
      <c r="I14" s="97">
        <f aca="true" t="shared" si="1" ref="I14:I20">SUM(G14/H14)*100-100</f>
        <v>-6.941780902999739</v>
      </c>
    </row>
    <row r="15" spans="1:9" ht="12.75">
      <c r="A15" s="69" t="s">
        <v>26</v>
      </c>
      <c r="D15" s="92">
        <v>6220.6</v>
      </c>
      <c r="E15" s="92">
        <v>5273.6</v>
      </c>
      <c r="F15" s="96">
        <f t="shared" si="0"/>
        <v>17.95737257281553</v>
      </c>
      <c r="G15" s="92">
        <v>1039.3</v>
      </c>
      <c r="H15" s="92">
        <v>983</v>
      </c>
      <c r="I15" s="97">
        <f t="shared" si="1"/>
        <v>5.727365208545265</v>
      </c>
    </row>
    <row r="16" spans="1:9" ht="13.5" customHeight="1">
      <c r="A16" s="69" t="s">
        <v>27</v>
      </c>
      <c r="D16" s="92">
        <v>3560.7</v>
      </c>
      <c r="E16" s="92">
        <v>4655.1</v>
      </c>
      <c r="F16" s="96">
        <f t="shared" si="0"/>
        <v>-23.50969903976285</v>
      </c>
      <c r="G16" s="92">
        <v>50.6</v>
      </c>
      <c r="H16" s="92">
        <v>78.7</v>
      </c>
      <c r="I16" s="97">
        <f t="shared" si="1"/>
        <v>-35.705209656925035</v>
      </c>
    </row>
    <row r="17" spans="1:9" ht="13.5" customHeight="1">
      <c r="A17" s="69" t="s">
        <v>28</v>
      </c>
      <c r="D17" s="92">
        <v>4111.1</v>
      </c>
      <c r="E17" s="92">
        <v>4983.8</v>
      </c>
      <c r="F17" s="96">
        <f t="shared" si="0"/>
        <v>-17.510734780689432</v>
      </c>
      <c r="G17" s="92">
        <v>918</v>
      </c>
      <c r="H17" s="92">
        <v>1305</v>
      </c>
      <c r="I17" s="97">
        <f t="shared" si="1"/>
        <v>-29.65517241379311</v>
      </c>
    </row>
    <row r="18" spans="1:9" ht="13.5" customHeight="1">
      <c r="A18" s="69" t="s">
        <v>29</v>
      </c>
      <c r="D18" s="92">
        <v>658.5</v>
      </c>
      <c r="E18" s="92">
        <v>435.8</v>
      </c>
      <c r="F18" s="96">
        <f t="shared" si="0"/>
        <v>51.10142267094997</v>
      </c>
      <c r="G18" s="92">
        <v>142.6</v>
      </c>
      <c r="H18" s="92">
        <v>119.9</v>
      </c>
      <c r="I18" s="97">
        <f t="shared" si="1"/>
        <v>18.932443703085895</v>
      </c>
    </row>
    <row r="19" spans="1:9" ht="13.5" customHeight="1">
      <c r="A19" s="69" t="s">
        <v>30</v>
      </c>
      <c r="D19" s="92">
        <v>663.3</v>
      </c>
      <c r="E19" s="92">
        <v>614.1</v>
      </c>
      <c r="F19" s="96">
        <f t="shared" si="0"/>
        <v>8.011724474841216</v>
      </c>
      <c r="G19" s="92">
        <v>438.5</v>
      </c>
      <c r="H19" s="92">
        <v>340.8</v>
      </c>
      <c r="I19" s="97">
        <f t="shared" si="1"/>
        <v>28.66784037558685</v>
      </c>
    </row>
    <row r="20" spans="1:9" ht="13.5" customHeight="1">
      <c r="A20" s="69" t="s">
        <v>31</v>
      </c>
      <c r="D20" s="92">
        <v>519</v>
      </c>
      <c r="E20" s="92">
        <v>606.5</v>
      </c>
      <c r="F20" s="96">
        <f t="shared" si="0"/>
        <v>-14.427040395713107</v>
      </c>
      <c r="G20" s="92">
        <v>364.1</v>
      </c>
      <c r="H20" s="92">
        <v>390.4</v>
      </c>
      <c r="I20" s="97">
        <f t="shared" si="1"/>
        <v>-6.736680327868839</v>
      </c>
    </row>
    <row r="21" spans="1:9" ht="13.5" customHeight="1">
      <c r="A21" s="69" t="s">
        <v>32</v>
      </c>
      <c r="D21" s="99" t="s">
        <v>41</v>
      </c>
      <c r="E21" s="99" t="s">
        <v>41</v>
      </c>
      <c r="F21" s="96" t="s">
        <v>144</v>
      </c>
      <c r="G21" s="99" t="s">
        <v>41</v>
      </c>
      <c r="H21" s="99" t="s">
        <v>41</v>
      </c>
      <c r="I21" s="96" t="s">
        <v>66</v>
      </c>
    </row>
    <row r="22" spans="4:9" ht="13.5" customHeight="1">
      <c r="D22" s="92"/>
      <c r="E22" s="92"/>
      <c r="F22" s="94"/>
      <c r="G22" s="92"/>
      <c r="H22" s="92"/>
      <c r="I22" s="94"/>
    </row>
    <row r="23" spans="2:9" ht="12.75">
      <c r="B23" s="69" t="s">
        <v>35</v>
      </c>
      <c r="D23" s="92">
        <f>D10+D14+D15+D16+D17+D18+D20+D19</f>
        <v>31362.400000000005</v>
      </c>
      <c r="E23" s="92">
        <f>E10+E14+E15+E16+E17+E18+E20+E19</f>
        <v>32207.699999999997</v>
      </c>
      <c r="F23" s="96">
        <f>SUM(D23/E23)*100-100</f>
        <v>-2.624527675059042</v>
      </c>
      <c r="G23" s="92">
        <f>G10+G14+G15+G16+G17+G18+G20+G19</f>
        <v>11268.1</v>
      </c>
      <c r="H23" s="92">
        <v>12266.5</v>
      </c>
      <c r="I23" s="97">
        <f>SUM(G23/H23)*100-100</f>
        <v>-8.139241022296488</v>
      </c>
    </row>
    <row r="24" spans="4:9" ht="13.5" customHeight="1">
      <c r="D24" s="92"/>
      <c r="E24" s="92"/>
      <c r="F24" s="92"/>
      <c r="G24" s="92"/>
      <c r="H24" s="92"/>
      <c r="I24" s="101"/>
    </row>
    <row r="25" spans="1:31" ht="13.5" customHeight="1">
      <c r="A25" s="69" t="s">
        <v>36</v>
      </c>
      <c r="D25" s="92">
        <v>369.3</v>
      </c>
      <c r="E25" s="92">
        <v>298.3</v>
      </c>
      <c r="F25" s="96">
        <f>SUM(D25/E25)*100-100</f>
        <v>23.80154207173986</v>
      </c>
      <c r="G25" s="92">
        <v>142.3</v>
      </c>
      <c r="H25" s="92">
        <v>148.6</v>
      </c>
      <c r="I25" s="97">
        <f>SUM(G25/H25)*100-100</f>
        <v>-4.239569313593535</v>
      </c>
      <c r="AC25" s="23"/>
      <c r="AD25" s="23"/>
      <c r="AE25" s="23"/>
    </row>
    <row r="26" spans="1:9" ht="12.75">
      <c r="A26" s="69" t="s">
        <v>37</v>
      </c>
      <c r="D26" s="92">
        <v>49</v>
      </c>
      <c r="E26" s="92">
        <v>53.3</v>
      </c>
      <c r="F26" s="96">
        <f>SUM(D26/E26)*100-100</f>
        <v>-8.06754221388367</v>
      </c>
      <c r="G26" s="92">
        <v>19.8</v>
      </c>
      <c r="H26" s="92">
        <v>27.3</v>
      </c>
      <c r="I26" s="97">
        <f>SUM(G26/H26)*100-100</f>
        <v>-27.472527472527474</v>
      </c>
    </row>
    <row r="27" spans="1:9" ht="13.5" customHeight="1">
      <c r="A27" s="69" t="s">
        <v>38</v>
      </c>
      <c r="D27" s="92">
        <v>314.9</v>
      </c>
      <c r="E27" s="92">
        <v>369.5</v>
      </c>
      <c r="F27" s="96">
        <f>SUM(D27/E27)*100-100</f>
        <v>-14.7767253044655</v>
      </c>
      <c r="G27" s="92">
        <v>200.8</v>
      </c>
      <c r="H27" s="92">
        <v>175.6</v>
      </c>
      <c r="I27" s="97">
        <f>SUM(G27/H27)*100-100</f>
        <v>14.350797266514832</v>
      </c>
    </row>
    <row r="28" spans="1:9" ht="13.5" customHeight="1">
      <c r="A28" s="69" t="s">
        <v>39</v>
      </c>
      <c r="D28" s="92">
        <v>2837.2</v>
      </c>
      <c r="E28" s="92">
        <v>2904.5</v>
      </c>
      <c r="F28" s="96">
        <f>SUM(D28/E28)*100-100</f>
        <v>-2.3170941642279246</v>
      </c>
      <c r="G28" s="92">
        <v>107.6</v>
      </c>
      <c r="H28" s="92">
        <v>37.9</v>
      </c>
      <c r="I28" s="97">
        <f>SUM(G28/H28)*100-100</f>
        <v>183.90501319261216</v>
      </c>
    </row>
    <row r="29" spans="1:9" ht="13.5" customHeight="1">
      <c r="A29" s="69" t="s">
        <v>40</v>
      </c>
      <c r="D29" s="92">
        <v>3</v>
      </c>
      <c r="E29" s="92">
        <v>3.3</v>
      </c>
      <c r="F29" s="96">
        <f>SUM(D29/E29)*100-100</f>
        <v>-9.09090909090908</v>
      </c>
      <c r="G29" s="92">
        <v>2.7</v>
      </c>
      <c r="H29" s="92">
        <v>0.6</v>
      </c>
      <c r="I29" s="97">
        <f>SUM(G29/H29)*100-100</f>
        <v>350.0000000000001</v>
      </c>
    </row>
    <row r="30" spans="1:9" ht="12.75">
      <c r="A30" s="69" t="s">
        <v>43</v>
      </c>
      <c r="D30" s="92">
        <v>6.9</v>
      </c>
      <c r="E30" s="99" t="s">
        <v>41</v>
      </c>
      <c r="F30" s="96" t="s">
        <v>144</v>
      </c>
      <c r="G30" s="92">
        <v>6.2</v>
      </c>
      <c r="H30" s="99" t="s">
        <v>41</v>
      </c>
      <c r="I30" s="96" t="s">
        <v>66</v>
      </c>
    </row>
    <row r="31" spans="4:9" ht="13.5" customHeight="1">
      <c r="D31" s="92"/>
      <c r="E31" s="92"/>
      <c r="F31" s="96"/>
      <c r="G31" s="92"/>
      <c r="H31" s="92"/>
      <c r="I31" s="101"/>
    </row>
    <row r="32" spans="2:9" ht="13.5" customHeight="1">
      <c r="B32" s="69" t="s">
        <v>44</v>
      </c>
      <c r="D32" s="92">
        <f>SUM(D25:D30)</f>
        <v>3580.2999999999997</v>
      </c>
      <c r="E32" s="92">
        <v>3629</v>
      </c>
      <c r="F32" s="96">
        <f>SUM(D32/E32)*100-100</f>
        <v>-1.3419674841554325</v>
      </c>
      <c r="G32" s="92">
        <f>SUM(G25:G30)</f>
        <v>479.4</v>
      </c>
      <c r="H32" s="92">
        <v>389.9</v>
      </c>
      <c r="I32" s="97">
        <f>SUM(G32/H32)*100-100</f>
        <v>22.9546037445499</v>
      </c>
    </row>
    <row r="33" spans="4:9" ht="12.75">
      <c r="D33" s="92"/>
      <c r="E33" s="92"/>
      <c r="F33" s="96"/>
      <c r="G33" s="92"/>
      <c r="H33" s="92"/>
      <c r="I33" s="97"/>
    </row>
    <row r="34" spans="1:9" ht="13.5" customHeight="1">
      <c r="A34" s="69" t="s">
        <v>45</v>
      </c>
      <c r="D34" s="92">
        <v>3379.2</v>
      </c>
      <c r="E34" s="92">
        <v>3221.3</v>
      </c>
      <c r="F34" s="96">
        <f aca="true" t="shared" si="2" ref="F34:F39">SUM(D34/E34)*100-100</f>
        <v>4.901747741595003</v>
      </c>
      <c r="G34" s="92">
        <v>1108.3</v>
      </c>
      <c r="H34" s="92">
        <v>814.9</v>
      </c>
      <c r="I34" s="97">
        <f aca="true" t="shared" si="3" ref="I34:I39">SUM(G34/H34)*100-100</f>
        <v>36.00441771996563</v>
      </c>
    </row>
    <row r="35" spans="1:9" ht="13.5" customHeight="1">
      <c r="A35" s="69" t="s">
        <v>46</v>
      </c>
      <c r="D35" s="92">
        <v>2881.8</v>
      </c>
      <c r="E35" s="92">
        <v>2501.1</v>
      </c>
      <c r="F35" s="96">
        <f t="shared" si="2"/>
        <v>15.221302626844206</v>
      </c>
      <c r="G35" s="92">
        <v>289.6</v>
      </c>
      <c r="H35" s="92">
        <v>274.3</v>
      </c>
      <c r="I35" s="97">
        <f t="shared" si="3"/>
        <v>5.577834487787101</v>
      </c>
    </row>
    <row r="36" spans="1:9" ht="13.5" customHeight="1">
      <c r="A36" s="69" t="s">
        <v>47</v>
      </c>
      <c r="D36" s="92">
        <v>8783.3</v>
      </c>
      <c r="E36" s="92">
        <v>8292.4</v>
      </c>
      <c r="F36" s="96">
        <f t="shared" si="2"/>
        <v>5.919878442911568</v>
      </c>
      <c r="G36" s="92">
        <v>2217.7</v>
      </c>
      <c r="H36" s="92">
        <v>1982.6</v>
      </c>
      <c r="I36" s="97">
        <f t="shared" si="3"/>
        <v>11.858166044587918</v>
      </c>
    </row>
    <row r="37" spans="1:9" ht="13.5" customHeight="1">
      <c r="A37" s="69" t="s">
        <v>48</v>
      </c>
      <c r="D37" s="92">
        <v>622.5</v>
      </c>
      <c r="E37" s="92">
        <v>595.9</v>
      </c>
      <c r="F37" s="96">
        <f t="shared" si="2"/>
        <v>4.463836214129884</v>
      </c>
      <c r="G37" s="99" t="s">
        <v>41</v>
      </c>
      <c r="H37" s="92">
        <v>0.7</v>
      </c>
      <c r="I37" s="96" t="s">
        <v>66</v>
      </c>
    </row>
    <row r="38" spans="1:9" ht="13.5" customHeight="1">
      <c r="A38" s="69" t="s">
        <v>49</v>
      </c>
      <c r="D38" s="92">
        <v>2.3</v>
      </c>
      <c r="E38" s="92">
        <v>4.4</v>
      </c>
      <c r="F38" s="96">
        <f t="shared" si="2"/>
        <v>-47.72727272727274</v>
      </c>
      <c r="G38" s="92">
        <v>2</v>
      </c>
      <c r="H38" s="92">
        <v>2.8</v>
      </c>
      <c r="I38" s="97">
        <f t="shared" si="3"/>
        <v>-28.57142857142857</v>
      </c>
    </row>
    <row r="39" spans="1:9" ht="12.75">
      <c r="A39" s="69" t="s">
        <v>50</v>
      </c>
      <c r="D39" s="92">
        <v>1062.7</v>
      </c>
      <c r="E39" s="92">
        <v>1881.5</v>
      </c>
      <c r="F39" s="96">
        <f t="shared" si="2"/>
        <v>-43.51846930640446</v>
      </c>
      <c r="G39" s="92">
        <v>543.4</v>
      </c>
      <c r="H39" s="92">
        <v>519.6</v>
      </c>
      <c r="I39" s="97">
        <f t="shared" si="3"/>
        <v>4.580446497305601</v>
      </c>
    </row>
    <row r="40" spans="1:9" ht="13.5" customHeight="1">
      <c r="A40" s="69" t="s">
        <v>51</v>
      </c>
      <c r="D40" s="92">
        <v>1</v>
      </c>
      <c r="E40" s="99" t="s">
        <v>41</v>
      </c>
      <c r="F40" s="96" t="s">
        <v>144</v>
      </c>
      <c r="G40" s="92">
        <v>0.9</v>
      </c>
      <c r="H40" s="99" t="s">
        <v>41</v>
      </c>
      <c r="I40" s="96" t="s">
        <v>66</v>
      </c>
    </row>
    <row r="41" spans="4:9" ht="13.5" customHeight="1">
      <c r="D41" s="92"/>
      <c r="E41" s="92"/>
      <c r="F41" s="94"/>
      <c r="G41" s="92"/>
      <c r="H41" s="92"/>
      <c r="I41" s="97"/>
    </row>
    <row r="42" spans="2:9" ht="13.5" customHeight="1">
      <c r="B42" s="69" t="s">
        <v>52</v>
      </c>
      <c r="D42" s="92">
        <v>16732.7</v>
      </c>
      <c r="E42" s="92">
        <v>16496.5</v>
      </c>
      <c r="F42" s="96">
        <f>SUM(D42/E42)*100-100</f>
        <v>1.4318188706695452</v>
      </c>
      <c r="G42" s="92">
        <v>4161.8</v>
      </c>
      <c r="H42" s="92">
        <f>SUM(H34:H40)</f>
        <v>3594.9</v>
      </c>
      <c r="I42" s="97">
        <f>SUM(G42/H42)*100-100</f>
        <v>15.769562435672754</v>
      </c>
    </row>
    <row r="43" spans="4:9" ht="13.5" customHeight="1">
      <c r="D43" s="92"/>
      <c r="E43" s="92"/>
      <c r="F43" s="96"/>
      <c r="G43" s="92"/>
      <c r="H43" s="92"/>
      <c r="I43" s="97"/>
    </row>
    <row r="44" spans="1:9" ht="12.75">
      <c r="A44" s="69" t="s">
        <v>53</v>
      </c>
      <c r="D44" s="92">
        <v>247.4</v>
      </c>
      <c r="E44" s="92">
        <v>253.7</v>
      </c>
      <c r="F44" s="96">
        <f>SUM(D44/E44)*100-100</f>
        <v>-2.4832479306267174</v>
      </c>
      <c r="G44" s="92">
        <v>197.3</v>
      </c>
      <c r="H44" s="92">
        <v>199.4</v>
      </c>
      <c r="I44" s="97">
        <f>SUM(G44/H44)*100-100</f>
        <v>-1.0531594784353047</v>
      </c>
    </row>
    <row r="45" spans="1:9" ht="13.5" customHeight="1">
      <c r="A45" s="69" t="s">
        <v>54</v>
      </c>
      <c r="D45" s="92">
        <v>551</v>
      </c>
      <c r="E45" s="92">
        <v>520</v>
      </c>
      <c r="F45" s="96">
        <f>SUM(D45/E45)*100-100</f>
        <v>5.961538461538467</v>
      </c>
      <c r="G45" s="92">
        <v>427.1</v>
      </c>
      <c r="H45" s="92">
        <v>339</v>
      </c>
      <c r="I45" s="97">
        <f>SUM(G45/H45)*100-100</f>
        <v>25.988200589970518</v>
      </c>
    </row>
    <row r="46" spans="1:9" ht="13.5" customHeight="1">
      <c r="A46" s="69" t="s">
        <v>55</v>
      </c>
      <c r="D46" s="92">
        <v>1669.1</v>
      </c>
      <c r="E46" s="92">
        <v>1712.2</v>
      </c>
      <c r="F46" s="96">
        <f>SUM(D46/E46)*100-100</f>
        <v>-2.517229295643048</v>
      </c>
      <c r="G46" s="92">
        <v>1374.9</v>
      </c>
      <c r="H46" s="92">
        <v>1216.1</v>
      </c>
      <c r="I46" s="97">
        <f>SUM(G46/H46)*100-100</f>
        <v>13.05813666639257</v>
      </c>
    </row>
    <row r="47" spans="1:9" ht="12.75">
      <c r="A47" s="69" t="s">
        <v>56</v>
      </c>
      <c r="D47" s="92">
        <v>27403.3</v>
      </c>
      <c r="E47" s="92">
        <v>23300.4</v>
      </c>
      <c r="F47" s="96">
        <f>SUM(D47/E47)*100-100</f>
        <v>17.608710580075865</v>
      </c>
      <c r="G47" s="92">
        <v>21170.3</v>
      </c>
      <c r="H47" s="92">
        <v>17790.5</v>
      </c>
      <c r="I47" s="97">
        <f>SUM(G47/H47)*100-100</f>
        <v>18.997779713892243</v>
      </c>
    </row>
    <row r="48" spans="4:9" ht="13.5" customHeight="1">
      <c r="D48" s="92"/>
      <c r="E48" s="92"/>
      <c r="F48" s="96"/>
      <c r="G48" s="92"/>
      <c r="H48" s="92"/>
      <c r="I48" s="97"/>
    </row>
    <row r="49" spans="2:9" ht="13.5" customHeight="1">
      <c r="B49" s="69" t="s">
        <v>57</v>
      </c>
      <c r="D49" s="92">
        <v>29870.9</v>
      </c>
      <c r="E49" s="92">
        <v>25786.2</v>
      </c>
      <c r="F49" s="96">
        <f>SUM(D49/E49)*100-100</f>
        <v>15.840643444943424</v>
      </c>
      <c r="G49" s="92">
        <f>SUM(G44:G47)</f>
        <v>23169.6</v>
      </c>
      <c r="H49" s="92">
        <v>19544.9</v>
      </c>
      <c r="I49" s="97">
        <f>SUM(G49/H49)*100-100</f>
        <v>18.545502918920008</v>
      </c>
    </row>
    <row r="50" spans="4:9" ht="13.5" customHeight="1">
      <c r="D50" s="92"/>
      <c r="E50" s="92"/>
      <c r="F50" s="96"/>
      <c r="G50" s="92"/>
      <c r="H50" s="92"/>
      <c r="I50" s="97"/>
    </row>
    <row r="51" spans="1:9" ht="12.75">
      <c r="A51" s="69" t="s">
        <v>58</v>
      </c>
      <c r="D51" s="92">
        <v>925.7</v>
      </c>
      <c r="E51" s="92">
        <v>1018</v>
      </c>
      <c r="F51" s="96">
        <f>SUM(D51/E51)*100-100</f>
        <v>-9.066797642436143</v>
      </c>
      <c r="G51" s="92">
        <v>104.1</v>
      </c>
      <c r="H51" s="92">
        <v>134.7</v>
      </c>
      <c r="I51" s="97">
        <f>SUM(G51/H51)*100-100</f>
        <v>-22.717149220489972</v>
      </c>
    </row>
    <row r="52" spans="4:9" ht="13.5" customHeight="1">
      <c r="D52" s="92"/>
      <c r="E52" s="92"/>
      <c r="F52" s="94"/>
      <c r="G52" s="92"/>
      <c r="H52" s="92"/>
      <c r="I52" s="102"/>
    </row>
    <row r="53" spans="1:9" ht="13.5" customHeight="1">
      <c r="A53" s="69" t="s">
        <v>59</v>
      </c>
      <c r="D53" s="99" t="s">
        <v>41</v>
      </c>
      <c r="E53" s="99" t="s">
        <v>41</v>
      </c>
      <c r="F53" s="99" t="s">
        <v>33</v>
      </c>
      <c r="G53" s="99" t="s">
        <v>41</v>
      </c>
      <c r="H53" s="99" t="s">
        <v>41</v>
      </c>
      <c r="I53" s="100" t="s">
        <v>34</v>
      </c>
    </row>
    <row r="54" spans="4:9" ht="12.75">
      <c r="D54" s="92"/>
      <c r="E54" s="92"/>
      <c r="F54" s="103"/>
      <c r="G54" s="92"/>
      <c r="H54" s="92"/>
      <c r="I54" s="102"/>
    </row>
    <row r="55" spans="1:9" ht="13.5" customHeight="1">
      <c r="A55" s="72"/>
      <c r="B55" s="72"/>
      <c r="C55" s="72" t="s">
        <v>60</v>
      </c>
      <c r="D55" s="104">
        <v>82472</v>
      </c>
      <c r="E55" s="104">
        <v>79137.5</v>
      </c>
      <c r="F55" s="105">
        <f>SUM(D55/E55)*100-100</f>
        <v>4.21355236139631</v>
      </c>
      <c r="G55" s="104">
        <v>39183</v>
      </c>
      <c r="H55" s="104">
        <v>35931</v>
      </c>
      <c r="I55" s="106">
        <f>SUM(G55/H55)*100-100</f>
        <v>9.050680470902563</v>
      </c>
    </row>
    <row r="56" ht="19.5" customHeight="1">
      <c r="A56" s="69" t="s">
        <v>61</v>
      </c>
    </row>
    <row r="57" spans="1:8" ht="13.5" customHeight="1">
      <c r="A57" s="69" t="s">
        <v>62</v>
      </c>
      <c r="D57" s="107"/>
      <c r="E57" s="107"/>
      <c r="G57" s="107"/>
      <c r="H57" s="107"/>
    </row>
    <row r="58" spans="4:8" ht="13.5" customHeight="1">
      <c r="D58" s="107"/>
      <c r="E58" s="107"/>
      <c r="G58" s="107"/>
      <c r="H58" s="107"/>
    </row>
    <row r="59" spans="4:8" ht="13.5" customHeight="1">
      <c r="D59" s="107"/>
      <c r="E59" s="107"/>
      <c r="G59" s="107"/>
      <c r="H59" s="107"/>
    </row>
    <row r="60" spans="4:8" ht="13.5" customHeight="1">
      <c r="D60" s="107"/>
      <c r="E60" s="107"/>
      <c r="G60" s="107"/>
      <c r="H60" s="107"/>
    </row>
    <row r="61" spans="4:8" ht="13.5" customHeight="1">
      <c r="D61" s="107"/>
      <c r="E61" s="107"/>
      <c r="G61" s="107"/>
      <c r="H61" s="107"/>
    </row>
    <row r="62" spans="4:8" ht="13.5" customHeight="1">
      <c r="D62" s="107"/>
      <c r="E62" s="107"/>
      <c r="G62" s="107"/>
      <c r="H62" s="107"/>
    </row>
    <row r="63" ht="13.5" customHeight="1"/>
    <row r="64" ht="13.5" customHeight="1">
      <c r="A64" s="142">
        <v>2</v>
      </c>
    </row>
    <row r="65" ht="13.5" customHeight="1"/>
    <row r="66" ht="13.5" customHeight="1"/>
    <row r="67" ht="13.5" customHeight="1"/>
    <row r="68" spans="4:9" ht="12.75">
      <c r="D68" s="108">
        <f>SUM(D23+D32+D42+D49+D51)</f>
        <v>82472.00000000001</v>
      </c>
      <c r="E68" s="108">
        <f>SUM(E23+E32+E42+E49+E51)</f>
        <v>79137.4</v>
      </c>
      <c r="F68" s="23"/>
      <c r="G68" s="108">
        <f>SUM(G23+G32+G42+G49+G51)</f>
        <v>39182.99999999999</v>
      </c>
      <c r="H68" s="108">
        <f>SUM(H23+H32+H42+H49+H51)</f>
        <v>35930.899999999994</v>
      </c>
      <c r="I68" s="23"/>
    </row>
    <row r="69" spans="4:9" ht="13.5" customHeight="1">
      <c r="D69" s="23"/>
      <c r="E69" s="23"/>
      <c r="F69" s="23"/>
      <c r="G69" s="23"/>
      <c r="H69" s="23"/>
      <c r="I69" s="23"/>
    </row>
    <row r="70" spans="4:9" ht="12.75">
      <c r="D70" s="23"/>
      <c r="E70" s="23"/>
      <c r="F70" s="23"/>
      <c r="G70" s="23"/>
      <c r="H70" s="23"/>
      <c r="I70" s="23"/>
    </row>
    <row r="71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mergeCells count="2">
    <mergeCell ref="D7:E8"/>
    <mergeCell ref="G7:H8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70"/>
  <sheetViews>
    <sheetView workbookViewId="0" topLeftCell="A1">
      <selection activeCell="A1" sqref="A1"/>
    </sheetView>
  </sheetViews>
  <sheetFormatPr defaultColWidth="11.421875" defaultRowHeight="12.75"/>
  <cols>
    <col min="1" max="2" width="9.8515625" style="69" customWidth="1"/>
    <col min="3" max="3" width="11.28125" style="109" customWidth="1"/>
    <col min="4" max="5" width="9.8515625" style="69" customWidth="1"/>
    <col min="6" max="6" width="10.8515625" style="110" customWidth="1"/>
    <col min="7" max="7" width="11.421875" style="69" customWidth="1"/>
    <col min="8" max="8" width="29.8515625" style="69" customWidth="1"/>
    <col min="9" max="16384" width="11.421875" style="69" customWidth="1"/>
  </cols>
  <sheetData>
    <row r="1" ht="12.75" customHeight="1"/>
    <row r="2" ht="12.75" customHeight="1"/>
    <row r="3" spans="1:8" ht="13.5" customHeight="1">
      <c r="A3" s="74"/>
      <c r="B3" s="72"/>
      <c r="C3" s="111" t="s">
        <v>63</v>
      </c>
      <c r="D3" s="72"/>
      <c r="E3" s="72"/>
      <c r="F3" s="112"/>
      <c r="G3" s="72"/>
      <c r="H3" s="72"/>
    </row>
    <row r="4" spans="1:8" ht="13.5" customHeight="1">
      <c r="A4" s="79" t="s">
        <v>18</v>
      </c>
      <c r="B4" s="80"/>
      <c r="C4" s="81"/>
      <c r="D4" s="82" t="s">
        <v>64</v>
      </c>
      <c r="E4" s="83"/>
      <c r="F4" s="113"/>
      <c r="G4" s="77"/>
      <c r="H4" s="77"/>
    </row>
    <row r="5" spans="1:8" ht="13.5" customHeight="1">
      <c r="A5" s="79" t="s">
        <v>153</v>
      </c>
      <c r="B5" s="80"/>
      <c r="C5" s="81"/>
      <c r="D5" s="79" t="s">
        <v>153</v>
      </c>
      <c r="E5" s="80"/>
      <c r="F5" s="85"/>
      <c r="G5" s="77"/>
      <c r="H5" s="77" t="s">
        <v>20</v>
      </c>
    </row>
    <row r="6" spans="1:8" ht="13.5" customHeight="1">
      <c r="A6" s="86">
        <v>2007</v>
      </c>
      <c r="B6" s="86">
        <v>2006</v>
      </c>
      <c r="C6" s="114" t="s">
        <v>0</v>
      </c>
      <c r="D6" s="86">
        <v>2007</v>
      </c>
      <c r="E6" s="86">
        <v>2006</v>
      </c>
      <c r="F6" s="115" t="s">
        <v>0</v>
      </c>
      <c r="G6" s="77"/>
      <c r="H6" s="77"/>
    </row>
    <row r="7" spans="1:8" ht="13.5" customHeight="1">
      <c r="A7" s="191" t="s">
        <v>21</v>
      </c>
      <c r="B7" s="192"/>
      <c r="C7" s="116" t="s">
        <v>2</v>
      </c>
      <c r="D7" s="191" t="s">
        <v>21</v>
      </c>
      <c r="E7" s="192"/>
      <c r="F7" s="117" t="s">
        <v>2</v>
      </c>
      <c r="G7" s="77"/>
      <c r="H7" s="77"/>
    </row>
    <row r="8" spans="1:8" ht="13.5" customHeight="1">
      <c r="A8" s="193"/>
      <c r="B8" s="194"/>
      <c r="C8" s="118" t="s">
        <v>3</v>
      </c>
      <c r="D8" s="193"/>
      <c r="E8" s="194"/>
      <c r="F8" s="119" t="s">
        <v>3</v>
      </c>
      <c r="G8" s="89"/>
      <c r="H8" s="89"/>
    </row>
    <row r="9" spans="1:6" ht="13.5" customHeight="1">
      <c r="A9" s="92"/>
      <c r="B9" s="93"/>
      <c r="C9" s="101"/>
      <c r="D9" s="92"/>
      <c r="E9" s="93"/>
      <c r="F9" s="120"/>
    </row>
    <row r="10" spans="1:7" ht="13.5" customHeight="1">
      <c r="A10" s="92">
        <v>1428.9</v>
      </c>
      <c r="B10" s="92">
        <v>1054.4</v>
      </c>
      <c r="C10" s="97">
        <f>SUM(A10/B10)*100-100</f>
        <v>35.51783004552351</v>
      </c>
      <c r="D10" s="92">
        <v>431.9</v>
      </c>
      <c r="E10" s="92">
        <v>490.8</v>
      </c>
      <c r="F10" s="97">
        <f>SUM(D10/E10)*100-100</f>
        <v>-12.000814995925026</v>
      </c>
      <c r="G10" s="69" t="s">
        <v>22</v>
      </c>
    </row>
    <row r="11" spans="1:6" ht="13.5" customHeight="1">
      <c r="A11" s="92"/>
      <c r="B11" s="92"/>
      <c r="C11" s="97"/>
      <c r="D11" s="92"/>
      <c r="E11" s="92"/>
      <c r="F11" s="97"/>
    </row>
    <row r="12" spans="1:7" ht="13.5" customHeight="1">
      <c r="A12" s="92">
        <f>SUM(A14:A21)</f>
        <v>22678.100000000002</v>
      </c>
      <c r="B12" s="92">
        <f>SUM(B14:B21)</f>
        <v>21252.600000000002</v>
      </c>
      <c r="C12" s="97">
        <f>SUM(A12/B12)*100-100</f>
        <v>6.707414622210933</v>
      </c>
      <c r="D12" s="92">
        <f>SUM(D14:D21)</f>
        <v>13870.700000000003</v>
      </c>
      <c r="E12" s="92">
        <f>SUM(E14:E21)</f>
        <v>12448.999999999998</v>
      </c>
      <c r="F12" s="97">
        <f>SUM(D12/E12)*100-100</f>
        <v>11.420194393123978</v>
      </c>
      <c r="G12" s="69" t="s">
        <v>23</v>
      </c>
    </row>
    <row r="13" spans="1:7" ht="13.5" customHeight="1">
      <c r="A13" s="98"/>
      <c r="B13" s="98"/>
      <c r="C13" s="97"/>
      <c r="D13" s="98"/>
      <c r="E13" s="98"/>
      <c r="F13" s="97"/>
      <c r="G13" s="69" t="s">
        <v>24</v>
      </c>
    </row>
    <row r="14" spans="1:7" ht="13.5" customHeight="1">
      <c r="A14" s="92">
        <v>14533</v>
      </c>
      <c r="B14" s="92">
        <v>13187.3</v>
      </c>
      <c r="C14" s="97">
        <f aca="true" t="shared" si="0" ref="C14:C20">SUM(A14/B14)*100-100</f>
        <v>10.204514949989772</v>
      </c>
      <c r="D14" s="92">
        <v>10872.7</v>
      </c>
      <c r="E14" s="92">
        <v>9554.9</v>
      </c>
      <c r="F14" s="97">
        <f aca="true" t="shared" si="1" ref="F14:F20">SUM(D14/E14)*100-100</f>
        <v>13.791876419428789</v>
      </c>
      <c r="G14" s="69" t="s">
        <v>25</v>
      </c>
    </row>
    <row r="15" spans="1:7" ht="12">
      <c r="A15" s="92">
        <v>1535.5</v>
      </c>
      <c r="B15" s="92">
        <v>1457.7</v>
      </c>
      <c r="C15" s="97">
        <f t="shared" si="0"/>
        <v>5.337175001715025</v>
      </c>
      <c r="D15" s="92">
        <v>859.6</v>
      </c>
      <c r="E15" s="92">
        <v>806.9</v>
      </c>
      <c r="F15" s="97">
        <f t="shared" si="1"/>
        <v>6.5311686702193725</v>
      </c>
      <c r="G15" s="69" t="s">
        <v>26</v>
      </c>
    </row>
    <row r="16" spans="1:7" ht="13.5" customHeight="1">
      <c r="A16" s="92">
        <v>973.9</v>
      </c>
      <c r="B16" s="92">
        <v>1087.6</v>
      </c>
      <c r="C16" s="97">
        <f t="shared" si="0"/>
        <v>-10.454211107024634</v>
      </c>
      <c r="D16" s="92">
        <v>53.6</v>
      </c>
      <c r="E16" s="92">
        <v>48.8</v>
      </c>
      <c r="F16" s="97">
        <f t="shared" si="1"/>
        <v>9.836065573770497</v>
      </c>
      <c r="G16" s="69" t="s">
        <v>27</v>
      </c>
    </row>
    <row r="17" spans="1:7" ht="13.5" customHeight="1">
      <c r="A17" s="92">
        <v>3188.7</v>
      </c>
      <c r="B17" s="92">
        <v>2940.9</v>
      </c>
      <c r="C17" s="97">
        <f t="shared" si="0"/>
        <v>8.425992043252052</v>
      </c>
      <c r="D17" s="92">
        <v>1113.1</v>
      </c>
      <c r="E17" s="92">
        <v>1108.1</v>
      </c>
      <c r="F17" s="97">
        <f t="shared" si="1"/>
        <v>0.4512228138254528</v>
      </c>
      <c r="G17" s="69" t="s">
        <v>28</v>
      </c>
    </row>
    <row r="18" spans="1:7" ht="13.5" customHeight="1">
      <c r="A18" s="92">
        <v>592</v>
      </c>
      <c r="B18" s="92">
        <v>659.1</v>
      </c>
      <c r="C18" s="97">
        <f t="shared" si="0"/>
        <v>-10.180549233803674</v>
      </c>
      <c r="D18" s="92">
        <v>81.7</v>
      </c>
      <c r="E18" s="92">
        <v>108.8</v>
      </c>
      <c r="F18" s="97">
        <f t="shared" si="1"/>
        <v>-24.908088235294116</v>
      </c>
      <c r="G18" s="69" t="s">
        <v>29</v>
      </c>
    </row>
    <row r="19" spans="1:7" ht="13.5" customHeight="1">
      <c r="A19" s="92">
        <v>1185.8</v>
      </c>
      <c r="B19" s="92">
        <v>1249.4</v>
      </c>
      <c r="C19" s="97">
        <f t="shared" si="0"/>
        <v>-5.0904434128381695</v>
      </c>
      <c r="D19" s="92">
        <v>634.4</v>
      </c>
      <c r="E19" s="92">
        <v>563.9</v>
      </c>
      <c r="F19" s="97">
        <f t="shared" si="1"/>
        <v>12.502216705089552</v>
      </c>
      <c r="G19" s="69" t="s">
        <v>30</v>
      </c>
    </row>
    <row r="20" spans="1:7" ht="13.5" customHeight="1">
      <c r="A20" s="92">
        <v>669.2</v>
      </c>
      <c r="B20" s="92">
        <v>666.9</v>
      </c>
      <c r="C20" s="97">
        <f t="shared" si="0"/>
        <v>0.3448792922477111</v>
      </c>
      <c r="D20" s="92">
        <v>255.6</v>
      </c>
      <c r="E20" s="92">
        <v>257.1</v>
      </c>
      <c r="F20" s="97">
        <f t="shared" si="1"/>
        <v>-0.5834305717619657</v>
      </c>
      <c r="G20" s="69" t="s">
        <v>31</v>
      </c>
    </row>
    <row r="21" spans="1:7" ht="13.5" customHeight="1">
      <c r="A21" s="99" t="s">
        <v>41</v>
      </c>
      <c r="B21" s="92">
        <v>3.7</v>
      </c>
      <c r="C21" s="94" t="s">
        <v>66</v>
      </c>
      <c r="D21" s="99" t="s">
        <v>41</v>
      </c>
      <c r="E21" s="92">
        <v>0.5</v>
      </c>
      <c r="F21" s="94" t="s">
        <v>66</v>
      </c>
      <c r="G21" s="69" t="s">
        <v>32</v>
      </c>
    </row>
    <row r="22" spans="1:6" ht="13.5" customHeight="1">
      <c r="A22" s="92"/>
      <c r="B22" s="92"/>
      <c r="C22" s="101"/>
      <c r="D22" s="92"/>
      <c r="E22" s="92"/>
      <c r="F22" s="94"/>
    </row>
    <row r="23" spans="1:8" ht="12">
      <c r="A23" s="92">
        <v>24106.8</v>
      </c>
      <c r="B23" s="92">
        <v>22306.9</v>
      </c>
      <c r="C23" s="97">
        <f>SUM(A23/B23)*100-100</f>
        <v>8.068803823032326</v>
      </c>
      <c r="D23" s="92">
        <v>14302.5</v>
      </c>
      <c r="E23" s="92">
        <f>E10+E14+E15+E16+E17+E18+E20+E19+E21</f>
        <v>12939.799999999997</v>
      </c>
      <c r="F23" s="97">
        <f>SUM(D23/E23)*100-100</f>
        <v>10.531074668851176</v>
      </c>
      <c r="H23" s="69" t="s">
        <v>35</v>
      </c>
    </row>
    <row r="24" spans="1:6" ht="13.5" customHeight="1">
      <c r="A24" s="92"/>
      <c r="B24" s="92"/>
      <c r="C24" s="92"/>
      <c r="D24" s="92"/>
      <c r="E24" s="92"/>
      <c r="F24" s="101"/>
    </row>
    <row r="25" spans="1:7" ht="13.5" customHeight="1">
      <c r="A25" s="92">
        <v>790.7</v>
      </c>
      <c r="B25" s="92">
        <v>926.1</v>
      </c>
      <c r="C25" s="97">
        <f aca="true" t="shared" si="2" ref="C25:C30">SUM(A25/B25)*100-100</f>
        <v>-14.62045135514522</v>
      </c>
      <c r="D25" s="92">
        <v>331.8</v>
      </c>
      <c r="E25" s="92">
        <v>490.5</v>
      </c>
      <c r="F25" s="97">
        <f>SUM(D25/E25)*100-100</f>
        <v>-32.354740061162076</v>
      </c>
      <c r="G25" s="69" t="s">
        <v>36</v>
      </c>
    </row>
    <row r="26" spans="1:7" ht="12">
      <c r="A26" s="92">
        <v>460.2</v>
      </c>
      <c r="B26" s="92">
        <v>518.5</v>
      </c>
      <c r="C26" s="97">
        <f t="shared" si="2"/>
        <v>-11.243972999035677</v>
      </c>
      <c r="D26" s="92">
        <v>111.7</v>
      </c>
      <c r="E26" s="92">
        <v>105</v>
      </c>
      <c r="F26" s="97">
        <f>SUM(D26/E26)*100-100</f>
        <v>6.38095238095238</v>
      </c>
      <c r="G26" s="69" t="s">
        <v>37</v>
      </c>
    </row>
    <row r="27" spans="1:7" ht="13.5" customHeight="1">
      <c r="A27" s="92">
        <v>610.4</v>
      </c>
      <c r="B27" s="92">
        <v>451.8</v>
      </c>
      <c r="C27" s="97">
        <f t="shared" si="2"/>
        <v>35.10402833111996</v>
      </c>
      <c r="D27" s="92">
        <v>210.7</v>
      </c>
      <c r="E27" s="92">
        <v>146.7</v>
      </c>
      <c r="F27" s="97">
        <f>SUM(D27/E27)*100-100</f>
        <v>43.626448534423986</v>
      </c>
      <c r="G27" s="69" t="s">
        <v>38</v>
      </c>
    </row>
    <row r="28" spans="1:7" ht="13.5" customHeight="1">
      <c r="A28" s="92">
        <v>612.2</v>
      </c>
      <c r="B28" s="92">
        <v>538.1</v>
      </c>
      <c r="C28" s="97">
        <f t="shared" si="2"/>
        <v>13.770674595800031</v>
      </c>
      <c r="D28" s="92">
        <v>258.7</v>
      </c>
      <c r="E28" s="92">
        <v>197.6</v>
      </c>
      <c r="F28" s="97">
        <f>SUM(D28/E28)*100-100</f>
        <v>30.92105263157893</v>
      </c>
      <c r="G28" s="69" t="s">
        <v>39</v>
      </c>
    </row>
    <row r="29" spans="1:7" ht="13.5" customHeight="1">
      <c r="A29" s="92">
        <v>9.5</v>
      </c>
      <c r="B29" s="92">
        <v>177.5</v>
      </c>
      <c r="C29" s="97">
        <f t="shared" si="2"/>
        <v>-94.64788732394366</v>
      </c>
      <c r="D29" s="92">
        <v>7.8</v>
      </c>
      <c r="E29" s="92">
        <v>1.2</v>
      </c>
      <c r="F29" s="97">
        <f>SUM(D29/E29)*100-100</f>
        <v>550</v>
      </c>
      <c r="G29" s="69" t="s">
        <v>40</v>
      </c>
    </row>
    <row r="30" spans="1:7" ht="12">
      <c r="A30" s="92">
        <v>19.6</v>
      </c>
      <c r="B30" s="92">
        <v>49.9</v>
      </c>
      <c r="C30" s="97">
        <f t="shared" si="2"/>
        <v>-60.72144288577154</v>
      </c>
      <c r="D30" s="92">
        <v>2.2</v>
      </c>
      <c r="E30" s="99" t="s">
        <v>41</v>
      </c>
      <c r="F30" s="94" t="s">
        <v>66</v>
      </c>
      <c r="G30" s="69" t="s">
        <v>43</v>
      </c>
    </row>
    <row r="31" spans="1:6" ht="13.5" customHeight="1">
      <c r="A31" s="92"/>
      <c r="B31" s="92"/>
      <c r="C31" s="97"/>
      <c r="D31" s="92"/>
      <c r="E31" s="92"/>
      <c r="F31" s="101"/>
    </row>
    <row r="32" spans="1:8" ht="13.5" customHeight="1">
      <c r="A32" s="92">
        <f>SUM(A25:A30)</f>
        <v>2502.6</v>
      </c>
      <c r="B32" s="92">
        <f>SUM(B25:B31)</f>
        <v>2661.9</v>
      </c>
      <c r="C32" s="97">
        <f>SUM(A32/B32)*100-100</f>
        <v>-5.984447199368887</v>
      </c>
      <c r="D32" s="92">
        <v>922.7</v>
      </c>
      <c r="E32" s="92">
        <f>SUM(E25:E31)</f>
        <v>941.0000000000001</v>
      </c>
      <c r="F32" s="97">
        <f>SUM(D32/E32)*100-100</f>
        <v>-1.9447396386822646</v>
      </c>
      <c r="H32" s="69" t="s">
        <v>44</v>
      </c>
    </row>
    <row r="33" spans="1:6" ht="12">
      <c r="A33" s="92"/>
      <c r="B33" s="92"/>
      <c r="C33" s="97"/>
      <c r="D33" s="92"/>
      <c r="E33" s="92"/>
      <c r="F33" s="97"/>
    </row>
    <row r="34" spans="1:7" ht="13.5" customHeight="1">
      <c r="A34" s="92">
        <v>2140.7</v>
      </c>
      <c r="B34" s="92">
        <v>2025.1</v>
      </c>
      <c r="C34" s="97">
        <f>SUM(A34/B34)*100-100</f>
        <v>5.7083600809836526</v>
      </c>
      <c r="D34" s="92">
        <v>1534.7</v>
      </c>
      <c r="E34" s="92">
        <v>1597.9</v>
      </c>
      <c r="F34" s="97">
        <f aca="true" t="shared" si="3" ref="F34:F39">SUM(D34/E34)*100-100</f>
        <v>-3.9551911884348243</v>
      </c>
      <c r="G34" s="69" t="s">
        <v>45</v>
      </c>
    </row>
    <row r="35" spans="1:7" ht="13.5" customHeight="1">
      <c r="A35" s="92">
        <v>818.9</v>
      </c>
      <c r="B35" s="92">
        <v>894.1</v>
      </c>
      <c r="C35" s="97">
        <f>SUM(A35/B35)*100-100</f>
        <v>-8.410692316295723</v>
      </c>
      <c r="D35" s="92">
        <v>530.1</v>
      </c>
      <c r="E35" s="92">
        <v>485.5</v>
      </c>
      <c r="F35" s="97">
        <f t="shared" si="3"/>
        <v>9.186405767250278</v>
      </c>
      <c r="G35" s="69" t="s">
        <v>46</v>
      </c>
    </row>
    <row r="36" spans="1:7" ht="13.5" customHeight="1">
      <c r="A36" s="92">
        <v>2731.4</v>
      </c>
      <c r="B36" s="92">
        <v>2557.6</v>
      </c>
      <c r="C36" s="97">
        <f>SUM(A36/B36)*100-100</f>
        <v>6.795433218642486</v>
      </c>
      <c r="D36" s="92">
        <v>1178.7</v>
      </c>
      <c r="E36" s="92">
        <v>1030</v>
      </c>
      <c r="F36" s="97">
        <f t="shared" si="3"/>
        <v>14.4368932038835</v>
      </c>
      <c r="G36" s="69" t="s">
        <v>47</v>
      </c>
    </row>
    <row r="37" spans="1:7" ht="13.5" customHeight="1">
      <c r="A37" s="99" t="s">
        <v>41</v>
      </c>
      <c r="B37" s="92">
        <v>212.9</v>
      </c>
      <c r="C37" s="94" t="s">
        <v>66</v>
      </c>
      <c r="D37" s="99" t="s">
        <v>41</v>
      </c>
      <c r="E37" s="92">
        <v>176.3</v>
      </c>
      <c r="F37" s="94" t="s">
        <v>66</v>
      </c>
      <c r="G37" s="69" t="s">
        <v>48</v>
      </c>
    </row>
    <row r="38" spans="1:7" ht="13.5" customHeight="1">
      <c r="A38" s="92">
        <v>2.2</v>
      </c>
      <c r="B38" s="92">
        <v>7.6</v>
      </c>
      <c r="C38" s="97">
        <f>SUM(A38/B38)*100-100</f>
        <v>-71.05263157894737</v>
      </c>
      <c r="D38" s="92">
        <v>1.9</v>
      </c>
      <c r="E38" s="92">
        <v>5.6</v>
      </c>
      <c r="F38" s="97">
        <f t="shared" si="3"/>
        <v>-66.07142857142857</v>
      </c>
      <c r="G38" s="69" t="s">
        <v>49</v>
      </c>
    </row>
    <row r="39" spans="1:7" ht="12">
      <c r="A39" s="92">
        <v>578.1</v>
      </c>
      <c r="B39" s="92">
        <v>545.1</v>
      </c>
      <c r="C39" s="97">
        <f>SUM(A39/B39)*100-100</f>
        <v>6.053935057787555</v>
      </c>
      <c r="D39" s="92">
        <v>411.3</v>
      </c>
      <c r="E39" s="92">
        <v>361.8</v>
      </c>
      <c r="F39" s="97">
        <f t="shared" si="3"/>
        <v>13.68159203980099</v>
      </c>
      <c r="G39" s="69" t="s">
        <v>50</v>
      </c>
    </row>
    <row r="40" spans="1:7" ht="13.5" customHeight="1">
      <c r="A40" s="99" t="s">
        <v>41</v>
      </c>
      <c r="B40" s="99" t="s">
        <v>41</v>
      </c>
      <c r="C40" s="94" t="s">
        <v>66</v>
      </c>
      <c r="D40" s="99" t="s">
        <v>41</v>
      </c>
      <c r="E40" s="99" t="s">
        <v>41</v>
      </c>
      <c r="F40" s="94" t="s">
        <v>66</v>
      </c>
      <c r="G40" s="69" t="s">
        <v>51</v>
      </c>
    </row>
    <row r="41" spans="1:6" ht="13.5" customHeight="1">
      <c r="A41" s="92"/>
      <c r="B41" s="92"/>
      <c r="C41" s="97"/>
      <c r="D41" s="92"/>
      <c r="E41" s="92"/>
      <c r="F41" s="97"/>
    </row>
    <row r="42" spans="1:8" ht="13.5" customHeight="1">
      <c r="A42" s="92">
        <v>6271.4</v>
      </c>
      <c r="B42" s="92">
        <v>6242.5</v>
      </c>
      <c r="C42" s="97">
        <f>SUM(A42/B42)*100-100</f>
        <v>0.4629555466559907</v>
      </c>
      <c r="D42" s="92">
        <v>3656.6</v>
      </c>
      <c r="E42" s="92">
        <v>3657.2</v>
      </c>
      <c r="F42" s="97">
        <f>SUM(D42/E42)*100-100</f>
        <v>-0.016405993656348983</v>
      </c>
      <c r="H42" s="69" t="s">
        <v>52</v>
      </c>
    </row>
    <row r="43" spans="1:6" ht="13.5" customHeight="1">
      <c r="A43" s="92"/>
      <c r="B43" s="92"/>
      <c r="C43" s="97"/>
      <c r="D43" s="92"/>
      <c r="E43" s="92"/>
      <c r="F43" s="97"/>
    </row>
    <row r="44" spans="1:7" ht="12">
      <c r="A44" s="92">
        <v>820.1</v>
      </c>
      <c r="B44" s="92">
        <v>639.8</v>
      </c>
      <c r="C44" s="97">
        <f>SUM(A44/B44)*100-100</f>
        <v>28.180681462957182</v>
      </c>
      <c r="D44" s="92">
        <v>683.2</v>
      </c>
      <c r="E44" s="92">
        <v>476.1</v>
      </c>
      <c r="F44" s="97">
        <f>SUM(D44/E44)*100-100</f>
        <v>43.49926486032348</v>
      </c>
      <c r="G44" s="69" t="s">
        <v>53</v>
      </c>
    </row>
    <row r="45" spans="1:7" ht="13.5" customHeight="1">
      <c r="A45" s="92">
        <v>3810.4</v>
      </c>
      <c r="B45" s="92">
        <v>4047.4</v>
      </c>
      <c r="C45" s="97">
        <f>SUM(A45/B45)*100-100</f>
        <v>-5.855611009536986</v>
      </c>
      <c r="D45" s="92">
        <v>2225.2</v>
      </c>
      <c r="E45" s="92">
        <v>2374.4</v>
      </c>
      <c r="F45" s="97">
        <f>SUM(D45/E45)*100-100</f>
        <v>-6.283692722371981</v>
      </c>
      <c r="G45" s="69" t="s">
        <v>54</v>
      </c>
    </row>
    <row r="46" spans="1:7" ht="13.5" customHeight="1">
      <c r="A46" s="92">
        <v>1623.5</v>
      </c>
      <c r="B46" s="92">
        <v>1403.6</v>
      </c>
      <c r="C46" s="97">
        <f>SUM(A46/B46)*100-100</f>
        <v>15.666856654317485</v>
      </c>
      <c r="D46" s="92">
        <v>1170.1</v>
      </c>
      <c r="E46" s="92">
        <v>995.9</v>
      </c>
      <c r="F46" s="97">
        <f>SUM(D46/E46)*100-100</f>
        <v>17.49171603574655</v>
      </c>
      <c r="G46" s="69" t="s">
        <v>55</v>
      </c>
    </row>
    <row r="47" spans="1:7" ht="12">
      <c r="A47" s="92">
        <v>18215.1</v>
      </c>
      <c r="B47" s="92">
        <v>18377.1</v>
      </c>
      <c r="C47" s="97">
        <f>SUM(A47/B47)*100-100</f>
        <v>-0.8815319065576261</v>
      </c>
      <c r="D47" s="92">
        <v>13514.6</v>
      </c>
      <c r="E47" s="92">
        <v>14215.5</v>
      </c>
      <c r="F47" s="97">
        <f>SUM(D47/E47)*100-100</f>
        <v>-4.930533572508878</v>
      </c>
      <c r="G47" s="69" t="s">
        <v>56</v>
      </c>
    </row>
    <row r="48" spans="1:6" ht="13.5" customHeight="1">
      <c r="A48" s="92"/>
      <c r="B48" s="92"/>
      <c r="C48" s="97"/>
      <c r="D48" s="92"/>
      <c r="E48" s="92"/>
      <c r="F48" s="97"/>
    </row>
    <row r="49" spans="1:8" ht="13.5" customHeight="1">
      <c r="A49" s="92">
        <f>SUM(A44:A47)</f>
        <v>24469.1</v>
      </c>
      <c r="B49" s="92">
        <f>SUM(B44:B48)</f>
        <v>24467.899999999998</v>
      </c>
      <c r="C49" s="97">
        <f>SUM(A49/B49)*100-100</f>
        <v>0.00490438492883527</v>
      </c>
      <c r="D49" s="92">
        <f>SUM(D44:D47)</f>
        <v>17593.1</v>
      </c>
      <c r="E49" s="92">
        <v>18062</v>
      </c>
      <c r="F49" s="97">
        <f>SUM(D49/E49)*100-100</f>
        <v>-2.5960580223674157</v>
      </c>
      <c r="H49" s="69" t="s">
        <v>57</v>
      </c>
    </row>
    <row r="50" spans="1:6" ht="13.5" customHeight="1">
      <c r="A50" s="92"/>
      <c r="B50" s="92"/>
      <c r="C50" s="97"/>
      <c r="D50" s="92"/>
      <c r="E50" s="92"/>
      <c r="F50" s="97"/>
    </row>
    <row r="51" spans="1:7" ht="12">
      <c r="A51" s="92">
        <v>413.8</v>
      </c>
      <c r="B51" s="92">
        <v>442.9</v>
      </c>
      <c r="C51" s="97">
        <f>SUM(A51/B51)*100-100</f>
        <v>-6.570331903364178</v>
      </c>
      <c r="D51" s="92">
        <v>273.8</v>
      </c>
      <c r="E51" s="92">
        <v>255.9</v>
      </c>
      <c r="F51" s="97">
        <f>SUM(D51/E51)*100-100</f>
        <v>6.994919890582253</v>
      </c>
      <c r="G51" s="69" t="s">
        <v>58</v>
      </c>
    </row>
    <row r="52" spans="1:6" ht="13.5" customHeight="1">
      <c r="A52" s="92"/>
      <c r="B52" s="92"/>
      <c r="C52" s="101"/>
      <c r="D52" s="92"/>
      <c r="E52" s="92"/>
      <c r="F52" s="94"/>
    </row>
    <row r="53" spans="1:7" ht="13.5" customHeight="1">
      <c r="A53" s="99" t="s">
        <v>41</v>
      </c>
      <c r="B53" s="99" t="s">
        <v>41</v>
      </c>
      <c r="C53" s="100" t="s">
        <v>34</v>
      </c>
      <c r="D53" s="99" t="s">
        <v>41</v>
      </c>
      <c r="E53" s="99" t="s">
        <v>41</v>
      </c>
      <c r="F53" s="100" t="s">
        <v>65</v>
      </c>
      <c r="G53" s="69" t="s">
        <v>59</v>
      </c>
    </row>
    <row r="54" spans="1:6" ht="12">
      <c r="A54" s="92"/>
      <c r="B54" s="92"/>
      <c r="C54" s="101"/>
      <c r="D54" s="92"/>
      <c r="E54" s="92"/>
      <c r="F54" s="94"/>
    </row>
    <row r="55" spans="1:8" ht="13.5" customHeight="1">
      <c r="A55" s="104">
        <v>57763.8</v>
      </c>
      <c r="B55" s="104">
        <v>56122.1</v>
      </c>
      <c r="C55" s="106">
        <f>SUM(A55/B55)*100-100</f>
        <v>2.925229098697301</v>
      </c>
      <c r="D55" s="104">
        <v>36748.9</v>
      </c>
      <c r="E55" s="104">
        <v>35855.8</v>
      </c>
      <c r="F55" s="106">
        <f>SUM(D55/E55)*100-100</f>
        <v>2.490810412820238</v>
      </c>
      <c r="G55" s="121" t="s">
        <v>18</v>
      </c>
      <c r="H55" s="121"/>
    </row>
    <row r="56" ht="19.5" customHeight="1"/>
    <row r="57" spans="1:5" ht="13.5" customHeight="1">
      <c r="A57" s="107"/>
      <c r="B57" s="107"/>
      <c r="D57" s="107"/>
      <c r="E57" s="107"/>
    </row>
    <row r="58" spans="1:5" ht="13.5" customHeight="1">
      <c r="A58" s="107"/>
      <c r="B58" s="107"/>
      <c r="D58" s="107"/>
      <c r="E58" s="107"/>
    </row>
    <row r="59" spans="1:5" ht="13.5" customHeight="1">
      <c r="A59" s="107"/>
      <c r="B59" s="107"/>
      <c r="D59" s="107"/>
      <c r="E59" s="107"/>
    </row>
    <row r="60" spans="1:5" ht="13.5" customHeight="1">
      <c r="A60" s="107"/>
      <c r="B60" s="107"/>
      <c r="D60" s="107"/>
      <c r="E60" s="107"/>
    </row>
    <row r="61" spans="1:5" ht="13.5" customHeight="1">
      <c r="A61" s="107"/>
      <c r="B61" s="107"/>
      <c r="D61" s="107"/>
      <c r="E61" s="107"/>
    </row>
    <row r="62" spans="1:5" ht="13.5" customHeight="1">
      <c r="A62" s="107"/>
      <c r="B62" s="107"/>
      <c r="D62" s="107"/>
      <c r="E62" s="107"/>
    </row>
    <row r="63" ht="13.5" customHeight="1"/>
    <row r="64" ht="13.5" customHeight="1">
      <c r="H64" s="122">
        <v>3</v>
      </c>
    </row>
    <row r="65" ht="13.5" customHeight="1"/>
    <row r="66" ht="13.5" customHeight="1"/>
    <row r="67" ht="13.5" customHeight="1"/>
    <row r="68" spans="1:5" ht="12.75">
      <c r="A68" s="123">
        <f>SUM(A23+A32+A42+A49+A51)</f>
        <v>57763.7</v>
      </c>
      <c r="B68" s="27">
        <f>SUM(B23+B32+B42+B49+B51)</f>
        <v>56122.1</v>
      </c>
      <c r="C68" s="23"/>
      <c r="D68" s="27">
        <f>SUM(D23+D32+D42+D49+D51)</f>
        <v>36748.7</v>
      </c>
      <c r="E68" s="27">
        <f>SUM(E23+E32+E42+E49+E51)</f>
        <v>35855.9</v>
      </c>
    </row>
    <row r="69" spans="1:5" ht="13.5" customHeight="1">
      <c r="A69" s="23"/>
      <c r="C69" s="23"/>
      <c r="D69" s="23"/>
      <c r="E69" s="23"/>
    </row>
    <row r="70" spans="1:5" ht="12.75">
      <c r="A70" s="23"/>
      <c r="B70" s="23"/>
      <c r="C70" s="23"/>
      <c r="D70" s="23"/>
      <c r="E70" s="23"/>
    </row>
    <row r="71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mergeCells count="2">
    <mergeCell ref="A7:B8"/>
    <mergeCell ref="D7:E8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workbookViewId="0" topLeftCell="A1">
      <selection activeCell="K1" sqref="K1"/>
    </sheetView>
  </sheetViews>
  <sheetFormatPr defaultColWidth="11.421875" defaultRowHeight="12.75"/>
  <cols>
    <col min="1" max="1" width="9.00390625" style="69" customWidth="1"/>
    <col min="2" max="2" width="24.8515625" style="69" customWidth="1"/>
    <col min="3" max="3" width="5.00390625" style="69" customWidth="1"/>
    <col min="4" max="4" width="1.8515625" style="69" hidden="1" customWidth="1"/>
    <col min="5" max="6" width="9.7109375" style="125" customWidth="1"/>
    <col min="7" max="7" width="11.421875" style="126" customWidth="1"/>
    <col min="8" max="9" width="9.7109375" style="125" customWidth="1"/>
    <col min="10" max="10" width="11.421875" style="110" customWidth="1"/>
    <col min="11" max="16384" width="11.421875" style="69" customWidth="1"/>
  </cols>
  <sheetData>
    <row r="1" ht="12">
      <c r="A1" s="124" t="s">
        <v>147</v>
      </c>
    </row>
    <row r="2" ht="13.5" customHeight="1"/>
    <row r="3" spans="1:10" ht="13.5" customHeight="1">
      <c r="A3" s="72"/>
      <c r="B3" s="74"/>
      <c r="C3" s="72"/>
      <c r="D3" s="73"/>
      <c r="E3" s="195" t="s">
        <v>6</v>
      </c>
      <c r="F3" s="196"/>
      <c r="G3" s="197"/>
      <c r="H3" s="195" t="s">
        <v>9</v>
      </c>
      <c r="I3" s="196"/>
      <c r="J3" s="196"/>
    </row>
    <row r="4" spans="1:10" ht="13.5" customHeight="1">
      <c r="A4" s="143" t="s">
        <v>67</v>
      </c>
      <c r="B4" s="144"/>
      <c r="C4" s="77"/>
      <c r="D4" s="78"/>
      <c r="E4" s="198"/>
      <c r="F4" s="199"/>
      <c r="G4" s="200"/>
      <c r="H4" s="198"/>
      <c r="I4" s="199"/>
      <c r="J4" s="199"/>
    </row>
    <row r="5" spans="1:10" ht="13.5" customHeight="1">
      <c r="A5" s="127" t="s">
        <v>68</v>
      </c>
      <c r="B5" s="77" t="s">
        <v>69</v>
      </c>
      <c r="C5" s="77"/>
      <c r="D5" s="78"/>
      <c r="E5" s="79" t="s">
        <v>153</v>
      </c>
      <c r="F5" s="80"/>
      <c r="G5" s="81"/>
      <c r="H5" s="79" t="s">
        <v>153</v>
      </c>
      <c r="I5" s="80"/>
      <c r="J5" s="158"/>
    </row>
    <row r="6" spans="1:10" ht="13.5" customHeight="1">
      <c r="A6" s="143" t="s">
        <v>70</v>
      </c>
      <c r="B6" s="144"/>
      <c r="C6" s="77"/>
      <c r="D6" s="78"/>
      <c r="E6" s="86">
        <v>2007</v>
      </c>
      <c r="F6" s="86">
        <v>2006</v>
      </c>
      <c r="G6" s="145" t="s">
        <v>0</v>
      </c>
      <c r="H6" s="86">
        <v>2007</v>
      </c>
      <c r="I6" s="86">
        <v>2006</v>
      </c>
      <c r="J6" s="146" t="s">
        <v>0</v>
      </c>
    </row>
    <row r="7" spans="1:10" ht="13.5" customHeight="1">
      <c r="A7" s="143" t="s">
        <v>71</v>
      </c>
      <c r="B7" s="144"/>
      <c r="C7" s="77"/>
      <c r="D7" s="78"/>
      <c r="E7" s="195" t="s">
        <v>72</v>
      </c>
      <c r="F7" s="197"/>
      <c r="G7" s="147" t="s">
        <v>2</v>
      </c>
      <c r="H7" s="195" t="s">
        <v>72</v>
      </c>
      <c r="I7" s="197"/>
      <c r="J7" s="148" t="s">
        <v>2</v>
      </c>
    </row>
    <row r="8" spans="1:10" ht="13.5" customHeight="1">
      <c r="A8" s="89"/>
      <c r="B8" s="149"/>
      <c r="C8" s="89"/>
      <c r="D8" s="90"/>
      <c r="E8" s="198"/>
      <c r="F8" s="200"/>
      <c r="G8" s="150" t="s">
        <v>3</v>
      </c>
      <c r="H8" s="198"/>
      <c r="I8" s="200"/>
      <c r="J8" s="151" t="s">
        <v>3</v>
      </c>
    </row>
    <row r="9" spans="1:11" ht="13.5" customHeight="1">
      <c r="A9" s="78"/>
      <c r="E9" s="128"/>
      <c r="F9" s="128"/>
      <c r="G9" s="129"/>
      <c r="H9" s="128"/>
      <c r="I9" s="128"/>
      <c r="J9" s="130"/>
      <c r="K9" s="77"/>
    </row>
    <row r="10" spans="1:10" ht="13.5" customHeight="1">
      <c r="A10" s="131">
        <v>1</v>
      </c>
      <c r="B10" s="69" t="s">
        <v>73</v>
      </c>
      <c r="E10" s="92">
        <v>636.1</v>
      </c>
      <c r="F10" s="92">
        <v>341.1</v>
      </c>
      <c r="G10" s="97">
        <f>SUM(E10/F10)*100-100</f>
        <v>86.48490178833185</v>
      </c>
      <c r="H10" s="92">
        <v>1308.4</v>
      </c>
      <c r="I10" s="92">
        <v>2394.4</v>
      </c>
      <c r="J10" s="132">
        <f>SUM(H10/I10)*100-100</f>
        <v>-45.35583027063147</v>
      </c>
    </row>
    <row r="11" spans="1:10" ht="13.5" customHeight="1">
      <c r="A11" s="131">
        <v>3</v>
      </c>
      <c r="B11" s="69" t="s">
        <v>74</v>
      </c>
      <c r="E11" s="92">
        <v>1642.7</v>
      </c>
      <c r="F11" s="92">
        <v>1563</v>
      </c>
      <c r="G11" s="97">
        <f>SUM(E11/F11)*100-100</f>
        <v>5.099168266154834</v>
      </c>
      <c r="H11" s="92">
        <v>525</v>
      </c>
      <c r="I11" s="92">
        <v>515</v>
      </c>
      <c r="J11" s="132">
        <f>SUM(H11/I11)*100-100</f>
        <v>1.9417475728155296</v>
      </c>
    </row>
    <row r="12" spans="1:10" ht="13.5" customHeight="1">
      <c r="A12" s="131">
        <v>4</v>
      </c>
      <c r="B12" s="69" t="s">
        <v>75</v>
      </c>
      <c r="E12" s="92">
        <v>382.4</v>
      </c>
      <c r="F12" s="92">
        <v>356.8</v>
      </c>
      <c r="G12" s="97">
        <f>SUM(E12/F12)*100-100</f>
        <v>7.174887892376674</v>
      </c>
      <c r="H12" s="92">
        <v>407</v>
      </c>
      <c r="I12" s="92">
        <v>322.5</v>
      </c>
      <c r="J12" s="132">
        <f>SUM(H12/I12)*100-100</f>
        <v>26.20155038759691</v>
      </c>
    </row>
    <row r="13" spans="1:10" ht="13.5" customHeight="1">
      <c r="A13" s="131">
        <v>5</v>
      </c>
      <c r="B13" s="69" t="s">
        <v>76</v>
      </c>
      <c r="E13" s="92">
        <v>752.4</v>
      </c>
      <c r="F13" s="92">
        <v>930.4</v>
      </c>
      <c r="G13" s="97">
        <f>SUM(E13/F13)*100-100</f>
        <v>-19.131556319862426</v>
      </c>
      <c r="H13" s="92">
        <v>799.8</v>
      </c>
      <c r="I13" s="92">
        <v>980.6</v>
      </c>
      <c r="J13" s="132">
        <f>SUM(H13/I13)*100-100</f>
        <v>-18.43769120946361</v>
      </c>
    </row>
    <row r="14" spans="1:10" ht="13.5" customHeight="1">
      <c r="A14" s="131">
        <v>9</v>
      </c>
      <c r="B14" s="69" t="s">
        <v>77</v>
      </c>
      <c r="E14" s="92">
        <v>1087.3</v>
      </c>
      <c r="F14" s="92">
        <v>1022.2</v>
      </c>
      <c r="G14" s="97">
        <f>SUM(E14/F14)*100-100</f>
        <v>6.368616709058884</v>
      </c>
      <c r="H14" s="92">
        <v>417.9</v>
      </c>
      <c r="I14" s="92">
        <v>441.1</v>
      </c>
      <c r="J14" s="132">
        <f>SUM(H14/I14)*100-100</f>
        <v>-5.2595783269100025</v>
      </c>
    </row>
    <row r="15" spans="1:10" ht="12">
      <c r="A15" s="78"/>
      <c r="E15" s="92"/>
      <c r="F15" s="92"/>
      <c r="G15" s="97"/>
      <c r="H15" s="92"/>
      <c r="I15" s="92"/>
      <c r="J15" s="132"/>
    </row>
    <row r="16" spans="1:10" ht="13.5" customHeight="1">
      <c r="A16" s="131">
        <v>11</v>
      </c>
      <c r="B16" s="69" t="s">
        <v>78</v>
      </c>
      <c r="E16" s="92">
        <v>57.2</v>
      </c>
      <c r="F16" s="92">
        <v>175.9</v>
      </c>
      <c r="G16" s="97">
        <f aca="true" t="shared" si="0" ref="G16:G22">SUM(E16/F16)*100-100</f>
        <v>-67.48152359295054</v>
      </c>
      <c r="H16" s="92">
        <v>135.9</v>
      </c>
      <c r="I16" s="92">
        <v>129.3</v>
      </c>
      <c r="J16" s="132">
        <f aca="true" t="shared" si="1" ref="J16:J22">SUM(H16/I16)*100-100</f>
        <v>5.104408352668216</v>
      </c>
    </row>
    <row r="17" spans="1:10" ht="13.5" customHeight="1">
      <c r="A17" s="127">
        <v>12</v>
      </c>
      <c r="B17" s="69" t="s">
        <v>79</v>
      </c>
      <c r="E17" s="92">
        <v>531.7</v>
      </c>
      <c r="F17" s="92">
        <v>475.7</v>
      </c>
      <c r="G17" s="97">
        <f t="shared" si="0"/>
        <v>11.772125289047736</v>
      </c>
      <c r="H17" s="92">
        <v>757.4</v>
      </c>
      <c r="I17" s="92">
        <v>670.9</v>
      </c>
      <c r="J17" s="132">
        <f t="shared" si="1"/>
        <v>12.893128633179302</v>
      </c>
    </row>
    <row r="18" spans="1:10" ht="13.5" customHeight="1">
      <c r="A18" s="131">
        <v>13</v>
      </c>
      <c r="B18" s="69" t="s">
        <v>80</v>
      </c>
      <c r="E18" s="92">
        <v>1938.3</v>
      </c>
      <c r="F18" s="92">
        <v>1810.6</v>
      </c>
      <c r="G18" s="97">
        <f t="shared" si="0"/>
        <v>7.052910637357783</v>
      </c>
      <c r="H18" s="92">
        <v>1305.8</v>
      </c>
      <c r="I18" s="92">
        <v>1236.8</v>
      </c>
      <c r="J18" s="132">
        <f t="shared" si="1"/>
        <v>5.578913324708921</v>
      </c>
    </row>
    <row r="19" spans="1:10" ht="13.5" customHeight="1">
      <c r="A19" s="131">
        <v>14</v>
      </c>
      <c r="B19" s="69" t="s">
        <v>81</v>
      </c>
      <c r="E19" s="92">
        <v>1990.4</v>
      </c>
      <c r="F19" s="92">
        <v>1734.5</v>
      </c>
      <c r="G19" s="97">
        <f t="shared" si="0"/>
        <v>14.753531277025075</v>
      </c>
      <c r="H19" s="92">
        <v>1892.5</v>
      </c>
      <c r="I19" s="92">
        <v>2008.6</v>
      </c>
      <c r="J19" s="132">
        <f t="shared" si="1"/>
        <v>-5.780145374887979</v>
      </c>
    </row>
    <row r="20" spans="1:10" ht="13.5" customHeight="1">
      <c r="A20" s="131">
        <v>16</v>
      </c>
      <c r="B20" s="69" t="s">
        <v>82</v>
      </c>
      <c r="E20" s="92">
        <v>2071.5</v>
      </c>
      <c r="F20" s="92">
        <v>1691</v>
      </c>
      <c r="G20" s="97">
        <f t="shared" si="0"/>
        <v>22.501478415138962</v>
      </c>
      <c r="H20" s="92">
        <v>1135</v>
      </c>
      <c r="I20" s="92">
        <v>1057</v>
      </c>
      <c r="J20" s="132">
        <f t="shared" si="1"/>
        <v>7.37937559129611</v>
      </c>
    </row>
    <row r="21" spans="1:10" ht="13.5" customHeight="1">
      <c r="A21" s="131">
        <v>17</v>
      </c>
      <c r="B21" s="69" t="s">
        <v>83</v>
      </c>
      <c r="E21" s="92">
        <v>226.2</v>
      </c>
      <c r="F21" s="92">
        <v>502.3</v>
      </c>
      <c r="G21" s="97">
        <f t="shared" si="0"/>
        <v>-54.967151104917384</v>
      </c>
      <c r="H21" s="92">
        <v>899.3</v>
      </c>
      <c r="I21" s="92">
        <v>1069</v>
      </c>
      <c r="J21" s="132">
        <f t="shared" si="1"/>
        <v>-15.874649204864369</v>
      </c>
    </row>
    <row r="22" spans="1:10" ht="13.5" customHeight="1">
      <c r="A22" s="131">
        <v>18</v>
      </c>
      <c r="B22" s="69" t="s">
        <v>84</v>
      </c>
      <c r="E22" s="92">
        <v>4152.6</v>
      </c>
      <c r="F22" s="92">
        <v>3963</v>
      </c>
      <c r="G22" s="97">
        <f t="shared" si="0"/>
        <v>4.784254352763057</v>
      </c>
      <c r="H22" s="92">
        <v>364</v>
      </c>
      <c r="I22" s="92">
        <v>491.4</v>
      </c>
      <c r="J22" s="132">
        <f t="shared" si="1"/>
        <v>-25.925925925925924</v>
      </c>
    </row>
    <row r="23" spans="1:10" ht="12">
      <c r="A23" s="78"/>
      <c r="E23" s="92"/>
      <c r="F23" s="92"/>
      <c r="G23" s="97"/>
      <c r="H23" s="92"/>
      <c r="I23" s="92"/>
      <c r="J23" s="132"/>
    </row>
    <row r="24" spans="1:10" ht="13.5" customHeight="1">
      <c r="A24" s="131">
        <v>21</v>
      </c>
      <c r="B24" s="69" t="s">
        <v>85</v>
      </c>
      <c r="E24" s="92">
        <v>5600.1</v>
      </c>
      <c r="F24" s="92">
        <v>4893.5</v>
      </c>
      <c r="G24" s="97">
        <f>SUM(E24/F24)*100-100</f>
        <v>14.439562685194659</v>
      </c>
      <c r="H24" s="92">
        <v>1.8</v>
      </c>
      <c r="I24" s="92">
        <v>1.3</v>
      </c>
      <c r="J24" s="132">
        <f>SUM(H24/I24)*100-100</f>
        <v>38.46153846153845</v>
      </c>
    </row>
    <row r="25" spans="1:13" ht="13.5" customHeight="1">
      <c r="A25" s="131">
        <v>23</v>
      </c>
      <c r="B25" s="69" t="s">
        <v>86</v>
      </c>
      <c r="E25" s="92">
        <v>0.2</v>
      </c>
      <c r="F25" s="92" t="s">
        <v>41</v>
      </c>
      <c r="G25" s="97" t="s">
        <v>42</v>
      </c>
      <c r="H25" s="92">
        <v>1.6</v>
      </c>
      <c r="I25" s="92">
        <v>2.7</v>
      </c>
      <c r="J25" s="132">
        <f>SUM(H25/I25)*100-100</f>
        <v>-40.74074074074075</v>
      </c>
      <c r="K25" s="23"/>
      <c r="L25" s="23"/>
      <c r="M25" s="23"/>
    </row>
    <row r="26" spans="1:10" ht="12">
      <c r="A26" s="78"/>
      <c r="E26" s="92"/>
      <c r="F26" s="92"/>
      <c r="G26" s="133"/>
      <c r="H26" s="92"/>
      <c r="I26" s="92"/>
      <c r="J26" s="134"/>
    </row>
    <row r="27" spans="1:10" ht="13.5" customHeight="1">
      <c r="A27" s="131">
        <v>31</v>
      </c>
      <c r="B27" s="69" t="s">
        <v>87</v>
      </c>
      <c r="E27" s="92">
        <v>4801.2</v>
      </c>
      <c r="F27" s="92">
        <v>4377</v>
      </c>
      <c r="G27" s="97">
        <f>SUM(E27/F27)*100-100</f>
        <v>9.691569568197394</v>
      </c>
      <c r="H27" s="92">
        <v>10.2</v>
      </c>
      <c r="I27" s="92">
        <v>2.3</v>
      </c>
      <c r="J27" s="132">
        <f>SUM(H27/I27)*100-100</f>
        <v>343.47826086956525</v>
      </c>
    </row>
    <row r="28" spans="1:10" ht="13.5" customHeight="1">
      <c r="A28" s="127">
        <v>32</v>
      </c>
      <c r="B28" s="69" t="s">
        <v>88</v>
      </c>
      <c r="E28" s="92">
        <v>3131.3</v>
      </c>
      <c r="F28" s="92">
        <v>4106.1</v>
      </c>
      <c r="G28" s="97">
        <f>SUM(E28/F28)*100-100</f>
        <v>-23.740288838557262</v>
      </c>
      <c r="H28" s="92">
        <v>3333.8</v>
      </c>
      <c r="I28" s="92">
        <v>2277.5</v>
      </c>
      <c r="J28" s="132">
        <f>SUM(H28/I28)*100-100</f>
        <v>46.37980241492866</v>
      </c>
    </row>
    <row r="29" spans="1:10" ht="13.5" customHeight="1">
      <c r="A29" s="127">
        <v>34</v>
      </c>
      <c r="B29" s="69" t="s">
        <v>89</v>
      </c>
      <c r="E29" s="92">
        <v>448.9</v>
      </c>
      <c r="F29" s="92">
        <v>606.3</v>
      </c>
      <c r="G29" s="97">
        <f>SUM(E29/F29)*100-100</f>
        <v>-25.960745505525324</v>
      </c>
      <c r="H29" s="92">
        <v>606.8</v>
      </c>
      <c r="I29" s="92">
        <v>451.3</v>
      </c>
      <c r="J29" s="132">
        <f>SUM(H29/I29)*100-100</f>
        <v>34.45601595391091</v>
      </c>
    </row>
    <row r="30" spans="1:10" ht="12">
      <c r="A30" s="78"/>
      <c r="E30" s="92"/>
      <c r="F30" s="92"/>
      <c r="G30" s="97"/>
      <c r="H30" s="92"/>
      <c r="I30" s="92"/>
      <c r="J30" s="134"/>
    </row>
    <row r="31" spans="1:10" ht="13.5" customHeight="1">
      <c r="A31" s="127">
        <v>41</v>
      </c>
      <c r="B31" s="69" t="s">
        <v>90</v>
      </c>
      <c r="E31" s="92">
        <v>9980.3</v>
      </c>
      <c r="F31" s="92">
        <v>9900.5</v>
      </c>
      <c r="G31" s="97">
        <f>SUM(E31/F31)*100-100</f>
        <v>0.8060198979849389</v>
      </c>
      <c r="H31" s="92">
        <v>1.7</v>
      </c>
      <c r="I31" s="92">
        <v>0.6</v>
      </c>
      <c r="J31" s="132">
        <f>SUM(H31/I31)*100-100</f>
        <v>183.33333333333337</v>
      </c>
    </row>
    <row r="32" spans="1:10" ht="13.5" customHeight="1">
      <c r="A32" s="127">
        <v>45</v>
      </c>
      <c r="B32" s="69" t="s">
        <v>91</v>
      </c>
      <c r="E32" s="92">
        <v>676.7</v>
      </c>
      <c r="F32" s="92">
        <v>1722.8</v>
      </c>
      <c r="G32" s="97">
        <f>SUM(E32/F32)*100-100</f>
        <v>-60.720919433480375</v>
      </c>
      <c r="H32" s="92">
        <v>442.4</v>
      </c>
      <c r="I32" s="92">
        <v>889.6</v>
      </c>
      <c r="J32" s="132">
        <f>SUM(H32/I32)*100-100</f>
        <v>-50.26978417266187</v>
      </c>
    </row>
    <row r="33" spans="1:10" ht="12">
      <c r="A33" s="78"/>
      <c r="E33" s="92"/>
      <c r="F33" s="92"/>
      <c r="G33" s="97"/>
      <c r="H33" s="92"/>
      <c r="I33" s="92"/>
      <c r="J33" s="132"/>
    </row>
    <row r="34" spans="1:10" ht="13.5" customHeight="1">
      <c r="A34" s="127">
        <v>52</v>
      </c>
      <c r="B34" s="69" t="s">
        <v>92</v>
      </c>
      <c r="E34" s="92">
        <v>149.7</v>
      </c>
      <c r="F34" s="92">
        <v>110.1</v>
      </c>
      <c r="G34" s="97">
        <f>SUM(E34/F34)*100-100</f>
        <v>35.96730245231606</v>
      </c>
      <c r="H34" s="92">
        <v>347</v>
      </c>
      <c r="I34" s="92">
        <v>259.1</v>
      </c>
      <c r="J34" s="132">
        <f>SUM(H34/I34)*100-100</f>
        <v>33.92512543419528</v>
      </c>
    </row>
    <row r="35" spans="1:10" ht="13.5" customHeight="1">
      <c r="A35" s="127">
        <v>53</v>
      </c>
      <c r="B35" s="69" t="s">
        <v>93</v>
      </c>
      <c r="E35" s="92">
        <v>564.6</v>
      </c>
      <c r="F35" s="92">
        <v>419.9</v>
      </c>
      <c r="G35" s="97">
        <f>SUM(E35/F35)*100-100</f>
        <v>34.46058585377472</v>
      </c>
      <c r="H35" s="92">
        <v>811.9</v>
      </c>
      <c r="I35" s="92">
        <v>837.9</v>
      </c>
      <c r="J35" s="132">
        <f>SUM(H35/I35)*100-100</f>
        <v>-3.102995584198581</v>
      </c>
    </row>
    <row r="36" spans="1:10" ht="13.5" customHeight="1">
      <c r="A36" s="127">
        <v>54</v>
      </c>
      <c r="B36" s="69" t="s">
        <v>94</v>
      </c>
      <c r="E36" s="92">
        <v>405.3</v>
      </c>
      <c r="F36" s="92">
        <v>160.7</v>
      </c>
      <c r="G36" s="97">
        <f>SUM(E36/F36)*100-100</f>
        <v>152.20908525202242</v>
      </c>
      <c r="H36" s="92">
        <v>742.2</v>
      </c>
      <c r="I36" s="92">
        <v>542.5</v>
      </c>
      <c r="J36" s="132">
        <f>SUM(H36/I36)*100-100</f>
        <v>36.81105990783411</v>
      </c>
    </row>
    <row r="37" spans="1:10" ht="13.5" customHeight="1">
      <c r="A37" s="127">
        <v>55</v>
      </c>
      <c r="B37" s="69" t="s">
        <v>95</v>
      </c>
      <c r="E37" s="92">
        <v>365.1</v>
      </c>
      <c r="F37" s="92">
        <v>272.7</v>
      </c>
      <c r="G37" s="97">
        <f>SUM(E37/F37)*100-100</f>
        <v>33.883388338833896</v>
      </c>
      <c r="H37" s="92">
        <v>369.6</v>
      </c>
      <c r="I37" s="92">
        <v>307.3</v>
      </c>
      <c r="J37" s="132">
        <f>SUM(H37/I37)*100-100</f>
        <v>20.2733485193622</v>
      </c>
    </row>
    <row r="38" spans="1:10" ht="13.5" customHeight="1">
      <c r="A38" s="127">
        <v>56</v>
      </c>
      <c r="B38" s="69" t="s">
        <v>96</v>
      </c>
      <c r="E38" s="92">
        <v>1102.5</v>
      </c>
      <c r="F38" s="92">
        <v>1070</v>
      </c>
      <c r="G38" s="97">
        <f>SUM(E38/F38)*100-100</f>
        <v>3.037383177570092</v>
      </c>
      <c r="H38" s="92">
        <v>932.7</v>
      </c>
      <c r="I38" s="92">
        <v>917.8</v>
      </c>
      <c r="J38" s="132">
        <f>SUM(H38/I38)*100-100</f>
        <v>1.623447374155603</v>
      </c>
    </row>
    <row r="39" spans="1:10" ht="12">
      <c r="A39" s="78"/>
      <c r="E39" s="92"/>
      <c r="F39" s="92"/>
      <c r="G39" s="133"/>
      <c r="H39" s="92"/>
      <c r="I39" s="92"/>
      <c r="J39" s="132"/>
    </row>
    <row r="40" spans="1:10" ht="13.5" customHeight="1">
      <c r="A40" s="127">
        <v>62</v>
      </c>
      <c r="B40" s="69" t="s">
        <v>97</v>
      </c>
      <c r="E40" s="92">
        <v>21.7</v>
      </c>
      <c r="F40" s="92">
        <v>39.2</v>
      </c>
      <c r="G40" s="97">
        <f>SUM(E40/F40)*100-100</f>
        <v>-44.64285714285715</v>
      </c>
      <c r="H40" s="92">
        <v>46.5</v>
      </c>
      <c r="I40" s="92">
        <v>42.9</v>
      </c>
      <c r="J40" s="132">
        <f>SUM(H40/I40)*100-100</f>
        <v>8.3916083916084</v>
      </c>
    </row>
    <row r="41" spans="1:10" ht="13.5" customHeight="1">
      <c r="A41" s="127">
        <v>63</v>
      </c>
      <c r="B41" s="69" t="s">
        <v>98</v>
      </c>
      <c r="E41" s="92">
        <v>2568.6</v>
      </c>
      <c r="F41" s="92">
        <v>2513.8</v>
      </c>
      <c r="G41" s="97">
        <f>SUM(E41/F41)*100-100</f>
        <v>2.1799665844538083</v>
      </c>
      <c r="H41" s="92">
        <v>551.2</v>
      </c>
      <c r="I41" s="92">
        <v>558</v>
      </c>
      <c r="J41" s="132">
        <f>SUM(H41/I41)*100-100</f>
        <v>-1.2186379928315318</v>
      </c>
    </row>
    <row r="42" spans="1:10" ht="13.5" customHeight="1">
      <c r="A42" s="127">
        <v>64</v>
      </c>
      <c r="B42" s="69" t="s">
        <v>99</v>
      </c>
      <c r="E42" s="92">
        <v>9</v>
      </c>
      <c r="F42" s="92">
        <v>8.5</v>
      </c>
      <c r="G42" s="97">
        <f>SUM(E42/F42)*100-100</f>
        <v>5.882352941176478</v>
      </c>
      <c r="H42" s="92">
        <v>48.6</v>
      </c>
      <c r="I42" s="92">
        <v>16.6</v>
      </c>
      <c r="J42" s="132">
        <f>SUM(H42/I42)*100-100</f>
        <v>192.7710843373494</v>
      </c>
    </row>
    <row r="43" spans="1:10" ht="13.5" customHeight="1">
      <c r="A43" s="127">
        <v>69</v>
      </c>
      <c r="B43" s="69" t="s">
        <v>100</v>
      </c>
      <c r="E43" s="92">
        <v>929.6</v>
      </c>
      <c r="F43" s="92">
        <v>732.8</v>
      </c>
      <c r="G43" s="97">
        <f>SUM(E43/F43)*100-100</f>
        <v>26.85589519650655</v>
      </c>
      <c r="H43" s="92">
        <v>994.2</v>
      </c>
      <c r="I43" s="92">
        <v>983.1</v>
      </c>
      <c r="J43" s="132">
        <f>SUM(H43/I43)*100-100</f>
        <v>1.1290814769606499</v>
      </c>
    </row>
    <row r="44" spans="1:10" ht="12">
      <c r="A44" s="78"/>
      <c r="E44" s="92"/>
      <c r="F44" s="92"/>
      <c r="G44" s="133"/>
      <c r="H44" s="92"/>
      <c r="I44" s="92"/>
      <c r="J44" s="132"/>
    </row>
    <row r="45" spans="1:10" ht="13.5" customHeight="1">
      <c r="A45" s="127">
        <v>71</v>
      </c>
      <c r="B45" s="69" t="s">
        <v>101</v>
      </c>
      <c r="E45" s="92">
        <v>8.3</v>
      </c>
      <c r="F45" s="92">
        <v>33.2</v>
      </c>
      <c r="G45" s="97">
        <f>SUM(E45/F45)*100-100</f>
        <v>-75</v>
      </c>
      <c r="H45" s="92">
        <v>8.3</v>
      </c>
      <c r="I45" s="92">
        <v>7.5</v>
      </c>
      <c r="J45" s="132">
        <f>SUM(H45/I45)*100-100</f>
        <v>10.666666666666671</v>
      </c>
    </row>
    <row r="46" spans="1:10" ht="13.5" customHeight="1">
      <c r="A46" s="127">
        <v>72</v>
      </c>
      <c r="B46" s="69" t="s">
        <v>102</v>
      </c>
      <c r="E46" s="92">
        <v>245.1</v>
      </c>
      <c r="F46" s="92">
        <v>211.2</v>
      </c>
      <c r="G46" s="97">
        <f>SUM(E46/F46)*100-100</f>
        <v>16.051136363636374</v>
      </c>
      <c r="H46" s="92">
        <v>2745.6</v>
      </c>
      <c r="I46" s="92">
        <v>2885</v>
      </c>
      <c r="J46" s="132">
        <f>SUM(H46/I46)*100-100</f>
        <v>-4.831889081455813</v>
      </c>
    </row>
    <row r="47" spans="1:10" ht="12">
      <c r="A47" s="127"/>
      <c r="E47" s="92"/>
      <c r="F47" s="92"/>
      <c r="G47" s="133"/>
      <c r="H47" s="92"/>
      <c r="I47" s="92"/>
      <c r="J47" s="132"/>
    </row>
    <row r="48" spans="1:10" ht="13.5" customHeight="1">
      <c r="A48" s="127">
        <v>81</v>
      </c>
      <c r="B48" s="69" t="s">
        <v>103</v>
      </c>
      <c r="E48" s="92">
        <v>1941.3</v>
      </c>
      <c r="F48" s="92">
        <v>1940.9</v>
      </c>
      <c r="G48" s="97">
        <f>SUM(E48/F48)*100-100</f>
        <v>0.0206089958266773</v>
      </c>
      <c r="H48" s="92">
        <v>3348.2</v>
      </c>
      <c r="I48" s="92">
        <v>3162.1</v>
      </c>
      <c r="J48" s="132">
        <f>SUM(H48/I48)*100-100</f>
        <v>5.885329369722655</v>
      </c>
    </row>
    <row r="49" spans="1:10" ht="13.5" customHeight="1">
      <c r="A49" s="127">
        <v>84</v>
      </c>
      <c r="B49" s="69" t="s">
        <v>104</v>
      </c>
      <c r="E49" s="92">
        <v>474.2</v>
      </c>
      <c r="F49" s="92">
        <v>528</v>
      </c>
      <c r="G49" s="97">
        <f>SUM(E49/F49)*100-100</f>
        <v>-10.189393939393938</v>
      </c>
      <c r="H49" s="92">
        <v>272.5</v>
      </c>
      <c r="I49" s="92">
        <v>322.7</v>
      </c>
      <c r="J49" s="132">
        <f>SUM(H49/I49)*100-100</f>
        <v>-15.556244189649831</v>
      </c>
    </row>
    <row r="50" spans="1:10" ht="13.5" customHeight="1">
      <c r="A50" s="127">
        <v>89</v>
      </c>
      <c r="B50" s="69" t="s">
        <v>105</v>
      </c>
      <c r="E50" s="92">
        <v>2050.7</v>
      </c>
      <c r="F50" s="92">
        <v>1688.4</v>
      </c>
      <c r="G50" s="97">
        <f>SUM(E50/F50)*100-100</f>
        <v>21.45818526415539</v>
      </c>
      <c r="H50" s="92">
        <v>4221.2</v>
      </c>
      <c r="I50" s="92">
        <v>4226.4</v>
      </c>
      <c r="J50" s="132">
        <f>SUM(H50/I50)*100-100</f>
        <v>-0.12303615370053933</v>
      </c>
    </row>
    <row r="51" spans="1:10" ht="12">
      <c r="A51" s="78"/>
      <c r="E51" s="92"/>
      <c r="F51" s="92"/>
      <c r="G51" s="133"/>
      <c r="H51" s="92"/>
      <c r="I51" s="92"/>
      <c r="J51" s="132"/>
    </row>
    <row r="52" spans="1:10" ht="13.5" customHeight="1">
      <c r="A52" s="127">
        <v>91</v>
      </c>
      <c r="B52" s="69" t="s">
        <v>106</v>
      </c>
      <c r="E52" s="92">
        <v>1064.5</v>
      </c>
      <c r="F52" s="92">
        <v>1037.9</v>
      </c>
      <c r="G52" s="97">
        <f>SUM(E52/F52)*100-100</f>
        <v>2.5628673282589602</v>
      </c>
      <c r="H52" s="92">
        <v>1779.7</v>
      </c>
      <c r="I52" s="92">
        <v>1658.8</v>
      </c>
      <c r="J52" s="132">
        <f>SUM(H52/I52)*100-100</f>
        <v>7.288401253918494</v>
      </c>
    </row>
    <row r="53" spans="1:10" ht="13.5" customHeight="1">
      <c r="A53" s="127">
        <v>93</v>
      </c>
      <c r="B53" s="69" t="s">
        <v>107</v>
      </c>
      <c r="E53" s="92"/>
      <c r="F53" s="92"/>
      <c r="G53" s="133"/>
      <c r="H53" s="92"/>
      <c r="I53" s="92"/>
      <c r="J53" s="132"/>
    </row>
    <row r="54" spans="1:10" ht="12">
      <c r="A54" s="127"/>
      <c r="B54" s="69" t="s">
        <v>108</v>
      </c>
      <c r="E54" s="92">
        <v>4290.8</v>
      </c>
      <c r="F54" s="92">
        <v>3891.3</v>
      </c>
      <c r="G54" s="97">
        <f aca="true" t="shared" si="2" ref="G54:G59">SUM(E54/F54)*100-100</f>
        <v>10.266491917868052</v>
      </c>
      <c r="H54" s="92">
        <v>5643.2</v>
      </c>
      <c r="I54" s="92">
        <v>5339.7</v>
      </c>
      <c r="J54" s="132">
        <f aca="true" t="shared" si="3" ref="J54:J59">SUM(H54/I54)*100-100</f>
        <v>5.683839916100155</v>
      </c>
    </row>
    <row r="55" spans="1:10" ht="13.5" customHeight="1">
      <c r="A55" s="127">
        <v>94</v>
      </c>
      <c r="B55" s="69" t="s">
        <v>109</v>
      </c>
      <c r="E55" s="92">
        <v>2074.8</v>
      </c>
      <c r="F55" s="92">
        <v>1600.3</v>
      </c>
      <c r="G55" s="97">
        <f t="shared" si="2"/>
        <v>29.650690495532103</v>
      </c>
      <c r="H55" s="92">
        <v>1463.8</v>
      </c>
      <c r="I55" s="92">
        <v>1254.7</v>
      </c>
      <c r="J55" s="132">
        <f t="shared" si="3"/>
        <v>16.66533832788714</v>
      </c>
    </row>
    <row r="56" spans="1:10" ht="13.5" customHeight="1">
      <c r="A56" s="127">
        <v>95</v>
      </c>
      <c r="B56" s="69" t="s">
        <v>110</v>
      </c>
      <c r="E56" s="92">
        <v>1052.1</v>
      </c>
      <c r="F56" s="92">
        <v>873.1</v>
      </c>
      <c r="G56" s="97">
        <f t="shared" si="2"/>
        <v>20.501660749055077</v>
      </c>
      <c r="H56" s="92">
        <v>813.5</v>
      </c>
      <c r="I56" s="92">
        <v>758</v>
      </c>
      <c r="J56" s="132">
        <f t="shared" si="3"/>
        <v>7.3218997361477705</v>
      </c>
    </row>
    <row r="57" spans="1:10" ht="13.5" customHeight="1">
      <c r="A57" s="127">
        <v>96</v>
      </c>
      <c r="B57" s="69" t="s">
        <v>111</v>
      </c>
      <c r="E57" s="92">
        <v>3283.8</v>
      </c>
      <c r="F57" s="92">
        <v>3052.6</v>
      </c>
      <c r="G57" s="97">
        <f t="shared" si="2"/>
        <v>7.573871453842628</v>
      </c>
      <c r="H57" s="92">
        <v>1019.4</v>
      </c>
      <c r="I57" s="92">
        <v>938.1</v>
      </c>
      <c r="J57" s="132">
        <f t="shared" si="3"/>
        <v>8.666453469779341</v>
      </c>
    </row>
    <row r="58" spans="1:10" ht="13.5" customHeight="1">
      <c r="A58" s="127">
        <v>97</v>
      </c>
      <c r="B58" s="69" t="s">
        <v>112</v>
      </c>
      <c r="E58" s="92">
        <v>7497.8</v>
      </c>
      <c r="F58" s="92">
        <v>7484.1</v>
      </c>
      <c r="G58" s="97">
        <f t="shared" si="2"/>
        <v>0.18305474272122524</v>
      </c>
      <c r="H58" s="92">
        <v>5637.1</v>
      </c>
      <c r="I58" s="92">
        <v>5486.5</v>
      </c>
      <c r="J58" s="132">
        <f t="shared" si="3"/>
        <v>2.7449193474893008</v>
      </c>
    </row>
    <row r="59" spans="1:10" ht="13.5" customHeight="1">
      <c r="A59" s="127">
        <v>99</v>
      </c>
      <c r="B59" s="69" t="s">
        <v>113</v>
      </c>
      <c r="E59" s="92">
        <v>11295.9</v>
      </c>
      <c r="F59" s="92">
        <v>10499.3</v>
      </c>
      <c r="G59" s="97">
        <f t="shared" si="2"/>
        <v>7.587172478165201</v>
      </c>
      <c r="H59" s="92">
        <v>10317.7</v>
      </c>
      <c r="I59" s="92">
        <v>9499</v>
      </c>
      <c r="J59" s="132">
        <f t="shared" si="3"/>
        <v>8.618801979155705</v>
      </c>
    </row>
    <row r="60" spans="1:10" ht="13.5" customHeight="1">
      <c r="A60" s="127"/>
      <c r="E60" s="92"/>
      <c r="F60" s="92"/>
      <c r="G60" s="97"/>
      <c r="H60" s="92"/>
      <c r="I60" s="92"/>
      <c r="J60" s="132"/>
    </row>
    <row r="61" spans="1:10" ht="13.5" customHeight="1">
      <c r="A61" s="127"/>
      <c r="B61" s="69" t="s">
        <v>114</v>
      </c>
      <c r="E61" s="92">
        <v>969.6</v>
      </c>
      <c r="F61" s="92">
        <v>796.6</v>
      </c>
      <c r="G61" s="97">
        <f>SUM(E61/F61)*100-100</f>
        <v>21.717298518704496</v>
      </c>
      <c r="H61" s="92">
        <v>1303.3</v>
      </c>
      <c r="I61" s="92">
        <v>1176.6</v>
      </c>
      <c r="J61" s="132">
        <f>SUM(H61/I61)*100-100</f>
        <v>10.768315485296625</v>
      </c>
    </row>
    <row r="62" spans="1:10" ht="13.5" customHeight="1">
      <c r="A62" s="127"/>
      <c r="E62" s="92"/>
      <c r="F62" s="92"/>
      <c r="G62" s="97"/>
      <c r="H62" s="92"/>
      <c r="I62" s="92"/>
      <c r="J62" s="132"/>
    </row>
    <row r="63" spans="2:10" ht="13.5" customHeight="1">
      <c r="B63" s="72" t="s">
        <v>115</v>
      </c>
      <c r="C63" s="135"/>
      <c r="D63" s="72"/>
      <c r="E63" s="104">
        <v>82472</v>
      </c>
      <c r="F63" s="104">
        <v>79137.5</v>
      </c>
      <c r="G63" s="106">
        <f>SUM(E63/F63)*100-100</f>
        <v>4.21355236139631</v>
      </c>
      <c r="H63" s="104">
        <v>57763.8</v>
      </c>
      <c r="I63" s="104">
        <v>56122.1</v>
      </c>
      <c r="J63" s="136">
        <f>SUM(H63/I63)*100-100</f>
        <v>2.925229098697301</v>
      </c>
    </row>
    <row r="64" spans="1:10" ht="13.5" customHeight="1">
      <c r="A64" s="69" t="s">
        <v>62</v>
      </c>
      <c r="C64" s="77"/>
      <c r="D64" s="77"/>
      <c r="E64" s="137"/>
      <c r="F64" s="137"/>
      <c r="G64" s="138"/>
      <c r="H64" s="137"/>
      <c r="I64" s="137"/>
      <c r="J64" s="138"/>
    </row>
    <row r="65" spans="1:10" ht="13.5" customHeight="1">
      <c r="A65" s="139"/>
      <c r="B65" s="77"/>
      <c r="C65" s="77"/>
      <c r="D65" s="77"/>
      <c r="E65" s="137"/>
      <c r="F65" s="137"/>
      <c r="G65" s="138"/>
      <c r="H65" s="137"/>
      <c r="I65" s="137"/>
      <c r="J65" s="138"/>
    </row>
    <row r="66" spans="1:10" ht="13.5" customHeight="1">
      <c r="A66" s="140">
        <v>4</v>
      </c>
      <c r="B66" s="23"/>
      <c r="C66" s="23"/>
      <c r="D66" s="23"/>
      <c r="E66" s="23"/>
      <c r="F66" s="23"/>
      <c r="G66" s="23"/>
      <c r="H66" s="23"/>
      <c r="I66" s="23"/>
      <c r="J66" s="23"/>
    </row>
    <row r="67" spans="1:10" ht="13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2.75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 ht="13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12.75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ht="13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ht="12.75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2:10" ht="13.5" customHeight="1">
      <c r="B73" s="23"/>
      <c r="C73" s="23"/>
      <c r="D73" s="23"/>
      <c r="E73" s="23"/>
      <c r="F73" s="23"/>
      <c r="G73" s="23"/>
      <c r="H73" s="23"/>
      <c r="I73" s="23"/>
      <c r="J73" s="23"/>
    </row>
    <row r="74" spans="1:10" ht="13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3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3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13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13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ht="13.5" customHeight="1"/>
    <row r="80" spans="5:9" ht="13.5" customHeight="1">
      <c r="E80" s="125">
        <f>SUM(E10:E61)</f>
        <v>82472.5</v>
      </c>
      <c r="F80" s="125">
        <f>SUM(F10:F61)</f>
        <v>79137.3</v>
      </c>
      <c r="H80" s="125">
        <f>SUM(H10:H61)</f>
        <v>57763.70000000001</v>
      </c>
      <c r="I80" s="125">
        <f>SUM(I10:I61)</f>
        <v>56122.19999999999</v>
      </c>
    </row>
    <row r="81" ht="13.5" customHeight="1"/>
    <row r="82" ht="13.5" customHeight="1"/>
    <row r="83" spans="5:9" ht="13.5" customHeight="1">
      <c r="E83" s="125">
        <f>SUM(E80-E63)</f>
        <v>0.5</v>
      </c>
      <c r="F83" s="125">
        <f>SUM(F80-F63)</f>
        <v>-0.19999999999708962</v>
      </c>
      <c r="G83" s="125"/>
      <c r="H83" s="125">
        <f>SUM(H80-H63)</f>
        <v>-0.09999999999126885</v>
      </c>
      <c r="I83" s="125">
        <f>SUM(I80-I63)</f>
        <v>0.09999999999126885</v>
      </c>
    </row>
    <row r="84" ht="13.5" customHeight="1"/>
    <row r="85" ht="13.5" customHeight="1"/>
  </sheetData>
  <mergeCells count="4">
    <mergeCell ref="E3:G4"/>
    <mergeCell ref="H3:J4"/>
    <mergeCell ref="E7:F8"/>
    <mergeCell ref="H7:I8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foersmon</cp:lastModifiedBy>
  <cp:lastPrinted>2008-04-01T06:01:47Z</cp:lastPrinted>
  <dcterms:created xsi:type="dcterms:W3CDTF">2007-06-14T13:52:44Z</dcterms:created>
  <dcterms:modified xsi:type="dcterms:W3CDTF">2008-04-01T06:23:15Z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