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120" tabRatio="841" activeTab="0"/>
  </bookViews>
  <sheets>
    <sheet name="Statistischer Bericht" sheetId="1" r:id="rId1"/>
    <sheet name="Januar bis Dezember 08 S1" sheetId="2" r:id="rId2"/>
    <sheet name="Januar bis Dezember 08 S2" sheetId="3" r:id="rId3"/>
    <sheet name="Januar bis Dezember 08 S3" sheetId="4" r:id="rId4"/>
    <sheet name="Januar bis Dezember 08 S4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2">'Januar bis Dezember 08 S2'!$A:$XFD</definedName>
    <definedName name="DATABASE" localSheetId="3">'Januar bis Dezember 08 S3'!$A:$XFD</definedName>
    <definedName name="DATABASE" localSheetId="4">'Januar bis Dezember 08 S4'!$A:$XFD</definedName>
    <definedName name="DATABASE">'[1]3GÜTER'!#REF!</definedName>
    <definedName name="_xlnm.Print_Area" localSheetId="1">'Januar bis Dezember 08 S1'!$A$1:$J$39</definedName>
    <definedName name="_xlnm.Print_Area" localSheetId="2">'Januar bis Dezember 08 S2'!$A$1:$I$64</definedName>
    <definedName name="_xlnm.Print_Area" localSheetId="3">'Januar bis Dezember 08 S3'!$A$1:$H$64</definedName>
    <definedName name="_xlnm.Print_Area" localSheetId="4">'Januar bis Dezember 08 S4'!$A$1:$J$66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Dezember 08 S1'!#REF!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Dezember 08 S2'!#REF!</definedName>
    <definedName name="CRITERIA" localSheetId="3">'Januar bis Dezember 08 S3'!#REF!</definedName>
    <definedName name="CRITERIA" localSheetId="4">'Januar bis Dezember 08 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<sst xmlns="http://schemas.openxmlformats.org/spreadsheetml/2006/main" count="285" uniqueCount="159">
  <si>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</si>
  <si>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</si>
  <si>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</si>
  <si>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</si>
  <si>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</si>
  <si>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</si>
  <si>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</si>
  <si>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</si>
  <si>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</si>
  <si>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</si>
  <si>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</si>
  <si>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</si>
  <si>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</si>
  <si>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</si>
  <si>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</si>
  <si>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Angekommene Schiffe</t>
  </si>
  <si>
    <t xml:space="preserve">        </t>
  </si>
  <si>
    <t xml:space="preserve">         Empfang</t>
  </si>
  <si>
    <t>Insgesamt</t>
  </si>
  <si>
    <t xml:space="preserve">     darunter in Containern 2)</t>
  </si>
  <si>
    <t>Verkehrsbereich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</si>
  <si>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</si>
  <si>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</si>
  <si>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</si>
  <si>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</si>
  <si>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</si>
  <si>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</si>
  <si>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</si>
  <si>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</si>
  <si>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</si>
  <si>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</si>
  <si>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</si>
  <si>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</si>
  <si>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-</t>
  </si>
  <si>
    <t xml:space="preserve">                   -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</si>
  <si>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</si>
  <si>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</si>
  <si>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</si>
  <si>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</si>
  <si>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</si>
  <si>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</si>
  <si>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               -</t>
  </si>
  <si>
    <t xml:space="preserve">                  x</t>
  </si>
  <si>
    <t xml:space="preserve">  Afrika am Golf von Aden und am Roten Meer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</si>
  <si>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</si>
  <si>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</si>
  <si>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</si>
  <si>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</si>
  <si>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</si>
  <si>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</si>
  <si>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</si>
  <si>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</si>
  <si>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</si>
  <si>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</si>
  <si>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</si>
  <si>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</si>
  <si>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</si>
  <si>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</si>
  <si>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</si>
  <si>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</si>
  <si>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</si>
  <si>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</si>
  <si>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</si>
  <si>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t xml:space="preserve">                 Versand</t>
  </si>
  <si>
    <t xml:space="preserve">          darunter in Containern 2)</t>
  </si>
  <si>
    <t xml:space="preserve">                  -</t>
  </si>
  <si>
    <t xml:space="preserve">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</si>
  <si>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</si>
  <si>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</si>
  <si>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</si>
  <si>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</si>
  <si>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</si>
  <si>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</si>
  <si>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</si>
  <si>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</si>
  <si>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</si>
  <si>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</si>
  <si>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</si>
  <si>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</si>
  <si>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</si>
  <si>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</si>
  <si>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</si>
  <si>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</si>
  <si>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</si>
  <si>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</si>
  <si>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</si>
  <si>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>Koks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</si>
  <si>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</si>
  <si>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</si>
  <si>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</si>
  <si>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</si>
  <si>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</si>
  <si>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</si>
  <si>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</si>
  <si>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</si>
  <si>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</si>
  <si>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</si>
  <si>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</si>
  <si>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</si>
  <si>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</si>
  <si>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</si>
  <si>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</si>
  <si>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</si>
  <si>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</si>
  <si>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</si>
  <si>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</si>
  <si>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</si>
  <si>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</si>
  <si>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</si>
  <si>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</si>
  <si>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</si>
  <si>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</si>
  <si>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</si>
  <si>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</si>
  <si>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</si>
  <si>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</si>
  <si>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</si>
  <si>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</si>
  <si>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</si>
  <si>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</si>
  <si>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</si>
  <si>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</si>
  <si>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</si>
  <si>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</si>
  <si>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</si>
  <si>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</si>
  <si>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</si>
  <si>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</si>
  <si>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</si>
  <si>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</si>
  <si>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</si>
  <si>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</si>
  <si>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</si>
  <si>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</si>
  <si>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</si>
  <si>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</si>
  <si>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</si>
  <si>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</si>
  <si>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</si>
  <si>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</si>
  <si>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</si>
  <si>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</si>
  <si>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</si>
  <si>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</si>
  <si>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____________________</t>
  </si>
  <si>
    <t xml:space="preserve">              x</t>
  </si>
  <si>
    <r>
      <t xml:space="preserve">     </t>
    </r>
    <r>
      <rPr>
        <b/>
        <sz val="9"/>
        <rFont val="Arial"/>
        <family val="2"/>
      </rPr>
      <t>2. Schiffsverkehr über See</t>
    </r>
  </si>
  <si>
    <r>
      <t xml:space="preserve">Tabelle  2     </t>
    </r>
    <r>
      <rPr>
        <b/>
        <sz val="10"/>
        <rFont val="Helvetica"/>
        <family val="2"/>
      </rPr>
      <t xml:space="preserve">Seeverkehr des Hafens Hamburg nach Verkehrsbereichen 1)  </t>
    </r>
  </si>
  <si>
    <r>
      <t>Tabelle  3</t>
    </r>
    <r>
      <rPr>
        <b/>
        <sz val="9"/>
        <rFont val="Helvetica"/>
        <family val="0"/>
      </rPr>
      <t xml:space="preserve">     Seeverkehr des Hafens Hamburg nach ausgewählten Güterhauptgruppen 1)                </t>
    </r>
  </si>
  <si>
    <t>mailto:info-HH@statistik-nord.de</t>
  </si>
  <si>
    <t>mailto:info-SH@statistik-nord.de</t>
  </si>
  <si>
    <t>hafen@statistik-nord.de</t>
  </si>
  <si>
    <t>1. Halbjahr</t>
  </si>
  <si>
    <t>2. Halbjahr</t>
  </si>
  <si>
    <t>Januar bis Dezember</t>
  </si>
  <si>
    <t xml:space="preserve">           Stückgut</t>
  </si>
  <si>
    <t xml:space="preserve">               -</t>
  </si>
  <si>
    <t>H II 2 - j / 08 H</t>
  </si>
  <si>
    <t>Januar bis Dezember 2008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</si>
</sst>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  <numFmt numFmtId="206" formatCode="#\ ###\ ##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#\ ###.0"/>
    <numFmt numFmtId="212" formatCode="#\ ###\ .0"/>
    <numFmt numFmtId="213" formatCode="\ \ #\ #.0"/>
    <numFmt numFmtId="214" formatCode="\ \ ##.0"/>
    <numFmt numFmtId="215" formatCode="\+* #0.0\ ;\-* #0.0\ "/>
    <numFmt numFmtId="216" formatCode="\ \ \ \ \ \+\ \ * #\ ##0.0\ ;\ \ \ \ \ \ \-\ \ * #\ ##0.0\ "/>
    <numFmt numFmtId="217" formatCode="#\ ###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sz val="9"/>
      <name val="Helvetica"/>
      <family val="0"/>
    </font>
    <font>
      <sz val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6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6" fillId="2" borderId="1" xfId="24" applyFont="1" applyFill="1" applyBorder="1">
      <alignment/>
      <protection/>
    </xf>
    <xf numFmtId="0" fontId="6" fillId="2" borderId="2" xfId="24" applyFont="1" applyFill="1" applyBorder="1">
      <alignment/>
      <protection/>
    </xf>
    <xf numFmtId="0" fontId="6" fillId="2" borderId="0" xfId="24" applyFont="1" applyFill="1" applyBorder="1">
      <alignment/>
      <protection/>
    </xf>
    <xf numFmtId="0" fontId="6" fillId="2" borderId="3" xfId="24" applyFont="1" applyFill="1" applyBorder="1">
      <alignment/>
      <protection/>
    </xf>
    <xf numFmtId="0" fontId="6" fillId="2" borderId="4" xfId="24" applyFont="1" applyFill="1" applyBorder="1">
      <alignment/>
      <protection/>
    </xf>
    <xf numFmtId="0" fontId="6" fillId="2" borderId="5" xfId="24" applyFont="1" applyFill="1" applyBorder="1" applyAlignment="1">
      <alignment horizontal="center"/>
      <protection/>
    </xf>
    <xf numFmtId="0" fontId="6" fillId="2" borderId="6" xfId="24" applyFont="1" applyFill="1" applyBorder="1" applyAlignment="1">
      <alignment horizontal="center"/>
      <protection/>
    </xf>
    <xf numFmtId="0" fontId="6" fillId="2" borderId="7" xfId="24" applyFont="1" applyFill="1" applyBorder="1" applyAlignment="1">
      <alignment horizontal="center"/>
      <protection/>
    </xf>
    <xf numFmtId="0" fontId="6" fillId="2" borderId="8" xfId="24" applyFont="1" applyFill="1" applyBorder="1">
      <alignment/>
      <protection/>
    </xf>
    <xf numFmtId="0" fontId="6" fillId="2" borderId="9" xfId="24" applyFont="1" applyFill="1" applyBorder="1">
      <alignment/>
      <protection/>
    </xf>
    <xf numFmtId="0" fontId="6" fillId="2" borderId="10" xfId="24" applyFont="1" applyFill="1" applyBorder="1">
      <alignment/>
      <protection/>
    </xf>
    <xf numFmtId="0" fontId="6" fillId="2" borderId="11" xfId="24" applyFont="1" applyFill="1" applyBorder="1" applyAlignment="1">
      <alignment horizontal="center"/>
      <protection/>
    </xf>
    <xf numFmtId="3" fontId="0" fillId="2" borderId="0" xfId="24" applyNumberFormat="1" applyFont="1" applyFill="1">
      <alignment/>
      <protection/>
    </xf>
    <xf numFmtId="181" fontId="6" fillId="2" borderId="6" xfId="24" applyNumberFormat="1" applyFont="1" applyFill="1" applyBorder="1">
      <alignment/>
      <protection/>
    </xf>
    <xf numFmtId="174" fontId="6" fillId="2" borderId="0" xfId="24" applyNumberFormat="1" applyFont="1" applyFill="1" applyBorder="1">
      <alignment/>
      <protection/>
    </xf>
    <xf numFmtId="174" fontId="6" fillId="2" borderId="8" xfId="24" applyNumberFormat="1" applyFont="1" applyFill="1" applyBorder="1">
      <alignment/>
      <protection/>
    </xf>
    <xf numFmtId="181" fontId="6" fillId="2" borderId="4" xfId="24" applyNumberFormat="1" applyFont="1" applyFill="1" applyBorder="1">
      <alignment/>
      <protection/>
    </xf>
    <xf numFmtId="181" fontId="6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180" fontId="6" fillId="2" borderId="6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1" fontId="6" fillId="2" borderId="0" xfId="24" applyNumberFormat="1" applyFont="1" applyFill="1" applyBorder="1">
      <alignment/>
      <protection/>
    </xf>
    <xf numFmtId="170" fontId="6" fillId="2" borderId="0" xfId="0" applyNumberFormat="1" applyFont="1" applyFill="1" applyAlignment="1">
      <alignment/>
    </xf>
    <xf numFmtId="0" fontId="1" fillId="2" borderId="5" xfId="23" applyFont="1" applyFill="1" applyBorder="1" applyAlignment="1" applyProtection="1">
      <alignment/>
      <protection hidden="1"/>
    </xf>
    <xf numFmtId="0" fontId="1" fillId="3" borderId="1" xfId="23" applyFont="1" applyFill="1" applyBorder="1" applyAlignment="1" applyProtection="1">
      <alignment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0" fillId="2" borderId="7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12" fillId="2" borderId="11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1" fillId="3" borderId="7" xfId="23" applyFont="1" applyFill="1" applyBorder="1" applyAlignment="1" applyProtection="1">
      <alignment/>
      <protection hidden="1"/>
    </xf>
    <xf numFmtId="0" fontId="1" fillId="2" borderId="7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3" xfId="23" applyFont="1" applyFill="1" applyBorder="1" applyAlignment="1" applyProtection="1">
      <alignment horizontal="centerContinuous"/>
      <protection hidden="1"/>
    </xf>
    <xf numFmtId="0" fontId="1" fillId="2" borderId="7" xfId="23" applyFont="1" applyFill="1" applyBorder="1" applyAlignment="1" applyProtection="1">
      <alignment horizontal="left"/>
      <protection hidden="1"/>
    </xf>
    <xf numFmtId="1" fontId="1" fillId="2" borderId="7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3" fillId="2" borderId="9" xfId="21" applyFont="1" applyFill="1" applyBorder="1" applyAlignment="1" applyProtection="1">
      <alignment horizontal="left"/>
      <protection hidden="1"/>
    </xf>
    <xf numFmtId="0" fontId="0" fillId="3" borderId="1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4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6" fillId="2" borderId="12" xfId="24" applyFont="1" applyFill="1" applyBorder="1" applyAlignment="1">
      <alignment horizontal="centerContinuous"/>
      <protection/>
    </xf>
    <xf numFmtId="0" fontId="6" fillId="2" borderId="13" xfId="24" applyFont="1" applyFill="1" applyBorder="1" applyAlignment="1">
      <alignment horizontal="centerContinuous"/>
      <protection/>
    </xf>
    <xf numFmtId="181" fontId="6" fillId="2" borderId="0" xfId="26" applyNumberFormat="1" applyFont="1" applyFill="1">
      <alignment/>
      <protection/>
    </xf>
    <xf numFmtId="186" fontId="6" fillId="2" borderId="0" xfId="24" applyNumberFormat="1" applyFont="1" applyFill="1">
      <alignment/>
      <protection/>
    </xf>
    <xf numFmtId="0" fontId="4" fillId="2" borderId="0" xfId="27" applyFont="1" applyFill="1">
      <alignment/>
      <protection/>
    </xf>
    <xf numFmtId="0" fontId="15" fillId="2" borderId="0" xfId="27" applyFont="1" applyFill="1">
      <alignment/>
      <protection/>
    </xf>
    <xf numFmtId="173" fontId="4" fillId="2" borderId="0" xfId="27" applyNumberFormat="1" applyFont="1" applyFill="1">
      <alignment/>
      <protection/>
    </xf>
    <xf numFmtId="177" fontId="4" fillId="2" borderId="0" xfId="27" applyNumberFormat="1" applyFont="1" applyFill="1">
      <alignment/>
      <protection/>
    </xf>
    <xf numFmtId="0" fontId="4" fillId="2" borderId="1" xfId="27" applyFont="1" applyFill="1" applyBorder="1">
      <alignment/>
      <protection/>
    </xf>
    <xf numFmtId="0" fontId="4" fillId="2" borderId="2" xfId="27" applyFont="1" applyFill="1" applyBorder="1">
      <alignment/>
      <protection/>
    </xf>
    <xf numFmtId="0" fontId="4" fillId="2" borderId="5" xfId="27" applyFont="1" applyFill="1" applyBorder="1">
      <alignment/>
      <protection/>
    </xf>
    <xf numFmtId="173" fontId="4" fillId="2" borderId="1" xfId="27" applyNumberFormat="1" applyFont="1" applyFill="1" applyBorder="1">
      <alignment/>
      <protection/>
    </xf>
    <xf numFmtId="177" fontId="4" fillId="2" borderId="2" xfId="27" applyNumberFormat="1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4" fillId="2" borderId="3" xfId="27" applyFont="1" applyFill="1" applyBorder="1">
      <alignment/>
      <protection/>
    </xf>
    <xf numFmtId="0" fontId="4" fillId="2" borderId="12" xfId="27" applyFont="1" applyFill="1" applyBorder="1" applyAlignment="1">
      <alignment horizontal="centerContinuous"/>
      <protection/>
    </xf>
    <xf numFmtId="0" fontId="4" fillId="2" borderId="13" xfId="27" applyFont="1" applyFill="1" applyBorder="1" applyAlignment="1">
      <alignment horizontal="centerContinuous"/>
      <protection/>
    </xf>
    <xf numFmtId="176" fontId="4" fillId="2" borderId="14" xfId="27" applyNumberFormat="1" applyFont="1" applyFill="1" applyBorder="1" applyAlignment="1">
      <alignment horizontal="centerContinuous"/>
      <protection/>
    </xf>
    <xf numFmtId="0" fontId="4" fillId="2" borderId="12" xfId="27" applyFont="1" applyFill="1" applyBorder="1">
      <alignment/>
      <protection/>
    </xf>
    <xf numFmtId="0" fontId="4" fillId="2" borderId="13" xfId="27" applyFont="1" applyFill="1" applyBorder="1">
      <alignment/>
      <protection/>
    </xf>
    <xf numFmtId="177" fontId="4" fillId="2" borderId="14" xfId="27" applyNumberFormat="1" applyFont="1" applyFill="1" applyBorder="1">
      <alignment/>
      <protection/>
    </xf>
    <xf numFmtId="177" fontId="4" fillId="2" borderId="14" xfId="27" applyNumberFormat="1" applyFont="1" applyFill="1" applyBorder="1" applyAlignment="1">
      <alignment horizontal="centerContinuous"/>
      <protection/>
    </xf>
    <xf numFmtId="0" fontId="4" fillId="2" borderId="15" xfId="27" applyFont="1" applyFill="1" applyBorder="1" applyAlignment="1">
      <alignment horizontal="center"/>
      <protection/>
    </xf>
    <xf numFmtId="177" fontId="4" fillId="2" borderId="4" xfId="27" applyNumberFormat="1" applyFont="1" applyFill="1" applyBorder="1" applyAlignment="1">
      <alignment horizontal="center"/>
      <protection/>
    </xf>
    <xf numFmtId="177" fontId="4" fillId="2" borderId="6" xfId="27" applyNumberFormat="1" applyFont="1" applyFill="1" applyBorder="1" applyAlignment="1">
      <alignment horizontal="center"/>
      <protection/>
    </xf>
    <xf numFmtId="0" fontId="4" fillId="2" borderId="8" xfId="27" applyFont="1" applyFill="1" applyBorder="1">
      <alignment/>
      <protection/>
    </xf>
    <xf numFmtId="0" fontId="4" fillId="2" borderId="9" xfId="27" applyFont="1" applyFill="1" applyBorder="1">
      <alignment/>
      <protection/>
    </xf>
    <xf numFmtId="177" fontId="4" fillId="2" borderId="10" xfId="27" applyNumberFormat="1" applyFont="1" applyFill="1" applyBorder="1" applyAlignment="1">
      <alignment horizontal="center"/>
      <protection/>
    </xf>
    <xf numFmtId="170" fontId="4" fillId="2" borderId="6" xfId="27" applyNumberFormat="1" applyFont="1" applyFill="1" applyBorder="1">
      <alignment/>
      <protection/>
    </xf>
    <xf numFmtId="0" fontId="4" fillId="2" borderId="6" xfId="27" applyFont="1" applyFill="1" applyBorder="1">
      <alignment/>
      <protection/>
    </xf>
    <xf numFmtId="173" fontId="4" fillId="2" borderId="6" xfId="27" applyNumberFormat="1" applyFont="1" applyFill="1" applyBorder="1">
      <alignment/>
      <protection/>
    </xf>
    <xf numFmtId="177" fontId="4" fillId="2" borderId="6" xfId="27" applyNumberFormat="1" applyFont="1" applyFill="1" applyBorder="1">
      <alignment/>
      <protection/>
    </xf>
    <xf numFmtId="175" fontId="4" fillId="2" borderId="6" xfId="27" applyNumberFormat="1" applyFont="1" applyFill="1" applyBorder="1">
      <alignment/>
      <protection/>
    </xf>
    <xf numFmtId="179" fontId="4" fillId="2" borderId="6" xfId="27" applyNumberFormat="1" applyFont="1" applyFill="1" applyBorder="1">
      <alignment/>
      <protection/>
    </xf>
    <xf numFmtId="170" fontId="4" fillId="2" borderId="7" xfId="27" applyNumberFormat="1" applyFont="1" applyFill="1" applyBorder="1">
      <alignment/>
      <protection/>
    </xf>
    <xf numFmtId="170" fontId="4" fillId="2" borderId="6" xfId="28" applyNumberFormat="1" applyFont="1" applyFill="1" applyBorder="1" applyAlignment="1">
      <alignment horizontal="left"/>
      <protection/>
    </xf>
    <xf numFmtId="178" fontId="4" fillId="2" borderId="6" xfId="27" applyNumberFormat="1" applyFont="1" applyFill="1" applyBorder="1" applyAlignment="1">
      <alignment horizontal="left"/>
      <protection/>
    </xf>
    <xf numFmtId="176" fontId="4" fillId="2" borderId="6" xfId="27" applyNumberFormat="1" applyFont="1" applyFill="1" applyBorder="1">
      <alignment/>
      <protection/>
    </xf>
    <xf numFmtId="178" fontId="4" fillId="2" borderId="6" xfId="27" applyNumberFormat="1" applyFont="1" applyFill="1" applyBorder="1">
      <alignment/>
      <protection/>
    </xf>
    <xf numFmtId="173" fontId="4" fillId="2" borderId="10" xfId="27" applyNumberFormat="1" applyFont="1" applyFill="1" applyBorder="1">
      <alignment/>
      <protection/>
    </xf>
    <xf numFmtId="170" fontId="4" fillId="2" borderId="4" xfId="27" applyNumberFormat="1" applyFont="1" applyFill="1" applyBorder="1">
      <alignment/>
      <protection/>
    </xf>
    <xf numFmtId="175" fontId="4" fillId="2" borderId="4" xfId="27" applyNumberFormat="1" applyFont="1" applyFill="1" applyBorder="1">
      <alignment/>
      <protection/>
    </xf>
    <xf numFmtId="179" fontId="4" fillId="2" borderId="4" xfId="27" applyNumberFormat="1" applyFont="1" applyFill="1" applyBorder="1">
      <alignment/>
      <protection/>
    </xf>
    <xf numFmtId="170" fontId="4" fillId="2" borderId="0" xfId="27" applyNumberFormat="1" applyFont="1" applyFill="1">
      <alignment/>
      <protection/>
    </xf>
    <xf numFmtId="170" fontId="0" fillId="2" borderId="0" xfId="0" applyNumberFormat="1" applyFill="1" applyAlignment="1">
      <alignment/>
    </xf>
    <xf numFmtId="176" fontId="4" fillId="2" borderId="0" xfId="27" applyNumberFormat="1" applyFont="1" applyFill="1">
      <alignment/>
      <protection/>
    </xf>
    <xf numFmtId="173" fontId="4" fillId="2" borderId="0" xfId="27" applyNumberFormat="1" applyFont="1" applyFill="1" applyBorder="1">
      <alignment/>
      <protection/>
    </xf>
    <xf numFmtId="176" fontId="4" fillId="2" borderId="1" xfId="27" applyNumberFormat="1" applyFont="1" applyFill="1" applyBorder="1">
      <alignment/>
      <protection/>
    </xf>
    <xf numFmtId="173" fontId="4" fillId="2" borderId="2" xfId="27" applyNumberFormat="1" applyFont="1" applyFill="1" applyBorder="1">
      <alignment/>
      <protection/>
    </xf>
    <xf numFmtId="173" fontId="4" fillId="2" borderId="14" xfId="27" applyNumberFormat="1" applyFont="1" applyFill="1" applyBorder="1">
      <alignment/>
      <protection/>
    </xf>
    <xf numFmtId="176" fontId="4" fillId="2" borderId="4" xfId="27" applyNumberFormat="1" applyFont="1" applyFill="1" applyBorder="1" applyAlignment="1">
      <alignment horizontal="center"/>
      <protection/>
    </xf>
    <xf numFmtId="173" fontId="4" fillId="2" borderId="4" xfId="27" applyNumberFormat="1" applyFont="1" applyFill="1" applyBorder="1" applyAlignment="1">
      <alignment horizontal="center"/>
      <protection/>
    </xf>
    <xf numFmtId="176" fontId="4" fillId="2" borderId="6" xfId="27" applyNumberFormat="1" applyFont="1" applyFill="1" applyBorder="1" applyAlignment="1">
      <alignment horizontal="center"/>
      <protection/>
    </xf>
    <xf numFmtId="173" fontId="4" fillId="2" borderId="6" xfId="27" applyNumberFormat="1" applyFont="1" applyFill="1" applyBorder="1" applyAlignment="1">
      <alignment horizontal="center"/>
      <protection/>
    </xf>
    <xf numFmtId="176" fontId="4" fillId="2" borderId="10" xfId="27" applyNumberFormat="1" applyFont="1" applyFill="1" applyBorder="1" applyAlignment="1">
      <alignment horizontal="center"/>
      <protection/>
    </xf>
    <xf numFmtId="173" fontId="4" fillId="2" borderId="10" xfId="27" applyNumberFormat="1" applyFont="1" applyFill="1" applyBorder="1" applyAlignment="1">
      <alignment horizontal="center"/>
      <protection/>
    </xf>
    <xf numFmtId="173" fontId="4" fillId="2" borderId="4" xfId="27" applyNumberFormat="1" applyFont="1" applyFill="1" applyBorder="1">
      <alignment/>
      <protection/>
    </xf>
    <xf numFmtId="0" fontId="4" fillId="2" borderId="1" xfId="27" applyFont="1" applyFill="1" applyBorder="1" applyAlignment="1">
      <alignment horizontal="centerContinuous"/>
      <protection/>
    </xf>
    <xf numFmtId="0" fontId="16" fillId="2" borderId="0" xfId="27" applyFont="1" applyFill="1">
      <alignment/>
      <protection/>
    </xf>
    <xf numFmtId="170" fontId="11" fillId="2" borderId="0" xfId="0" applyNumberFormat="1" applyFont="1" applyFill="1" applyAlignment="1">
      <alignment/>
    </xf>
    <xf numFmtId="0" fontId="4" fillId="2" borderId="0" xfId="28" applyFont="1" applyFill="1">
      <alignment/>
      <protection/>
    </xf>
    <xf numFmtId="168" fontId="4" fillId="2" borderId="0" xfId="27" applyNumberFormat="1" applyFont="1" applyFill="1">
      <alignment/>
      <protection/>
    </xf>
    <xf numFmtId="171" fontId="4" fillId="2" borderId="0" xfId="27" applyNumberFormat="1" applyFont="1" applyFill="1">
      <alignment/>
      <protection/>
    </xf>
    <xf numFmtId="0" fontId="4" fillId="2" borderId="3" xfId="27" applyFont="1" applyFill="1" applyBorder="1" applyAlignment="1">
      <alignment horizontal="center"/>
      <protection/>
    </xf>
    <xf numFmtId="168" fontId="4" fillId="2" borderId="4" xfId="27" applyNumberFormat="1" applyFont="1" applyFill="1" applyBorder="1">
      <alignment/>
      <protection/>
    </xf>
    <xf numFmtId="171" fontId="4" fillId="2" borderId="4" xfId="27" applyNumberFormat="1" applyFont="1" applyFill="1" applyBorder="1">
      <alignment/>
      <protection/>
    </xf>
    <xf numFmtId="173" fontId="4" fillId="2" borderId="5" xfId="27" applyNumberFormat="1" applyFont="1" applyFill="1" applyBorder="1">
      <alignment/>
      <protection/>
    </xf>
    <xf numFmtId="169" fontId="4" fillId="2" borderId="3" xfId="27" applyNumberFormat="1" applyFont="1" applyFill="1" applyBorder="1" applyAlignment="1">
      <alignment horizontal="center"/>
      <protection/>
    </xf>
    <xf numFmtId="179" fontId="4" fillId="2" borderId="7" xfId="27" applyNumberFormat="1" applyFont="1" applyFill="1" applyBorder="1">
      <alignment/>
      <protection/>
    </xf>
    <xf numFmtId="175" fontId="4" fillId="2" borderId="6" xfId="27" applyNumberFormat="1" applyFont="1" applyFill="1" applyBorder="1" applyAlignment="1">
      <alignment horizontal="justify"/>
      <protection/>
    </xf>
    <xf numFmtId="173" fontId="4" fillId="2" borderId="7" xfId="27" applyNumberFormat="1" applyFont="1" applyFill="1" applyBorder="1" applyAlignment="1">
      <alignment horizontal="justify"/>
      <protection/>
    </xf>
    <xf numFmtId="0" fontId="0" fillId="2" borderId="1" xfId="0" applyFill="1" applyBorder="1" applyAlignment="1">
      <alignment/>
    </xf>
    <xf numFmtId="179" fontId="4" fillId="2" borderId="5" xfId="27" applyNumberFormat="1" applyFont="1" applyFill="1" applyBorder="1">
      <alignment/>
      <protection/>
    </xf>
    <xf numFmtId="170" fontId="4" fillId="2" borderId="0" xfId="27" applyNumberFormat="1" applyFont="1" applyFill="1" applyBorder="1">
      <alignment/>
      <protection/>
    </xf>
    <xf numFmtId="179" fontId="4" fillId="2" borderId="0" xfId="27" applyNumberFormat="1" applyFont="1" applyFill="1" applyBorder="1">
      <alignment/>
      <protection/>
    </xf>
    <xf numFmtId="0" fontId="4" fillId="2" borderId="0" xfId="27" applyFont="1" applyFill="1" applyBorder="1" applyAlignment="1">
      <alignment horizontal="center"/>
      <protection/>
    </xf>
    <xf numFmtId="0" fontId="0" fillId="2" borderId="0" xfId="0" applyFill="1" applyAlignment="1">
      <alignment horizontal="left"/>
    </xf>
    <xf numFmtId="180" fontId="4" fillId="2" borderId="6" xfId="24" applyNumberFormat="1" applyFont="1" applyFill="1" applyBorder="1">
      <alignment/>
      <protection/>
    </xf>
    <xf numFmtId="0" fontId="15" fillId="2" borderId="0" xfId="27" applyFont="1" applyFill="1" applyAlignment="1">
      <alignment horizontal="left"/>
      <protection/>
    </xf>
    <xf numFmtId="0" fontId="4" fillId="2" borderId="0" xfId="27" applyFont="1" applyFill="1" applyAlignment="1">
      <alignment horizontal="center"/>
      <protection/>
    </xf>
    <xf numFmtId="0" fontId="4" fillId="2" borderId="7" xfId="27" applyFont="1" applyFill="1" applyBorder="1">
      <alignment/>
      <protection/>
    </xf>
    <xf numFmtId="171" fontId="4" fillId="2" borderId="4" xfId="27" applyNumberFormat="1" applyFont="1" applyFill="1" applyBorder="1" applyAlignment="1">
      <alignment horizontal="center"/>
      <protection/>
    </xf>
    <xf numFmtId="173" fontId="4" fillId="2" borderId="5" xfId="27" applyNumberFormat="1" applyFont="1" applyFill="1" applyBorder="1" applyAlignment="1">
      <alignment horizontal="center"/>
      <protection/>
    </xf>
    <xf numFmtId="171" fontId="4" fillId="2" borderId="6" xfId="27" applyNumberFormat="1" applyFont="1" applyFill="1" applyBorder="1" applyAlignment="1">
      <alignment horizontal="center"/>
      <protection/>
    </xf>
    <xf numFmtId="173" fontId="4" fillId="2" borderId="7" xfId="27" applyNumberFormat="1" applyFont="1" applyFill="1" applyBorder="1" applyAlignment="1">
      <alignment horizontal="center"/>
      <protection/>
    </xf>
    <xf numFmtId="0" fontId="4" fillId="2" borderId="11" xfId="27" applyFont="1" applyFill="1" applyBorder="1">
      <alignment/>
      <protection/>
    </xf>
    <xf numFmtId="171" fontId="4" fillId="2" borderId="10" xfId="27" applyNumberFormat="1" applyFont="1" applyFill="1" applyBorder="1" applyAlignment="1">
      <alignment horizontal="center"/>
      <protection/>
    </xf>
    <xf numFmtId="173" fontId="4" fillId="2" borderId="11" xfId="27" applyNumberFormat="1" applyFont="1" applyFill="1" applyBorder="1" applyAlignment="1">
      <alignment horizontal="center"/>
      <protection/>
    </xf>
    <xf numFmtId="0" fontId="8" fillId="0" borderId="15" xfId="24" applyFont="1" applyBorder="1" applyAlignment="1">
      <alignment horizontal="center"/>
      <protection/>
    </xf>
    <xf numFmtId="181" fontId="4" fillId="2" borderId="6" xfId="24" applyNumberFormat="1" applyFont="1" applyFill="1" applyBorder="1">
      <alignment/>
      <protection/>
    </xf>
    <xf numFmtId="205" fontId="0" fillId="2" borderId="0" xfId="24" applyNumberFormat="1" applyFont="1" applyFill="1">
      <alignment/>
      <protection/>
    </xf>
    <xf numFmtId="181" fontId="4" fillId="2" borderId="4" xfId="24" applyNumberFormat="1" applyFont="1" applyFill="1" applyBorder="1">
      <alignment/>
      <protection/>
    </xf>
    <xf numFmtId="181" fontId="4" fillId="2" borderId="0" xfId="24" applyNumberFormat="1" applyFont="1" applyFill="1">
      <alignment/>
      <protection/>
    </xf>
    <xf numFmtId="181" fontId="4" fillId="2" borderId="0" xfId="24" applyNumberFormat="1" applyFont="1" applyFill="1" applyBorder="1">
      <alignment/>
      <protection/>
    </xf>
    <xf numFmtId="177" fontId="4" fillId="2" borderId="13" xfId="27" applyNumberFormat="1" applyFont="1" applyFill="1" applyBorder="1" applyAlignment="1">
      <alignment horizontal="centerContinuous"/>
      <protection/>
    </xf>
    <xf numFmtId="170" fontId="4" fillId="2" borderId="6" xfId="27" applyNumberFormat="1" applyFont="1" applyFill="1" applyBorder="1" applyAlignment="1">
      <alignment horizontal="left"/>
      <protection/>
    </xf>
    <xf numFmtId="0" fontId="4" fillId="0" borderId="7" xfId="25" applyBorder="1">
      <alignment/>
      <protection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13" fillId="3" borderId="0" xfId="20" applyFont="1" applyFill="1" applyAlignment="1">
      <alignment/>
    </xf>
    <xf numFmtId="182" fontId="0" fillId="2" borderId="12" xfId="23" applyNumberFormat="1" applyFont="1" applyFill="1" applyBorder="1" applyAlignment="1" applyProtection="1">
      <alignment horizontal="left"/>
      <protection hidden="1"/>
    </xf>
    <xf numFmtId="182" fontId="0" fillId="2" borderId="14" xfId="23" applyNumberFormat="1" applyFont="1" applyFill="1" applyBorder="1" applyAlignment="1" applyProtection="1">
      <alignment horizontal="left"/>
      <protection hidden="1"/>
    </xf>
    <xf numFmtId="0" fontId="0" fillId="3" borderId="0" xfId="0" applyFont="1" applyFill="1" applyAlignment="1">
      <alignment/>
    </xf>
    <xf numFmtId="49" fontId="0" fillId="2" borderId="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13" fillId="2" borderId="8" xfId="20" applyFont="1" applyFill="1" applyBorder="1" applyAlignment="1" applyProtection="1">
      <alignment horizontal="left"/>
      <protection hidden="1"/>
    </xf>
    <xf numFmtId="0" fontId="13" fillId="2" borderId="8" xfId="21" applyFont="1" applyFill="1" applyBorder="1" applyAlignment="1" applyProtection="1">
      <alignment horizontal="left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8" fillId="2" borderId="5" xfId="24" applyFont="1" applyFill="1" applyBorder="1" applyAlignment="1">
      <alignment horizontal="center" vertical="center"/>
      <protection/>
    </xf>
    <xf numFmtId="0" fontId="8" fillId="2" borderId="2" xfId="24" applyFont="1" applyFill="1" applyBorder="1" applyAlignment="1">
      <alignment horizontal="center" vertical="center"/>
      <protection/>
    </xf>
    <xf numFmtId="0" fontId="8" fillId="2" borderId="7" xfId="24" applyFont="1" applyFill="1" applyBorder="1" applyAlignment="1">
      <alignment horizontal="center" vertical="center"/>
      <protection/>
    </xf>
    <xf numFmtId="0" fontId="8" fillId="2" borderId="3" xfId="24" applyFont="1" applyFill="1" applyBorder="1" applyAlignment="1">
      <alignment horizontal="center" vertical="center"/>
      <protection/>
    </xf>
    <xf numFmtId="0" fontId="8" fillId="2" borderId="11" xfId="24" applyFont="1" applyFill="1" applyBorder="1" applyAlignment="1">
      <alignment horizontal="center" vertical="center"/>
      <protection/>
    </xf>
    <xf numFmtId="0" fontId="8" fillId="2" borderId="9" xfId="24" applyFont="1" applyFill="1" applyBorder="1" applyAlignment="1">
      <alignment horizontal="center" vertical="center"/>
      <protection/>
    </xf>
    <xf numFmtId="180" fontId="6" fillId="2" borderId="6" xfId="24" applyNumberFormat="1" applyFont="1" applyFill="1" applyBorder="1" applyAlignment="1">
      <alignment vertical="center"/>
      <protection/>
    </xf>
    <xf numFmtId="0" fontId="0" fillId="2" borderId="6" xfId="0" applyFont="1" applyFill="1" applyBorder="1" applyAlignment="1">
      <alignment vertical="center"/>
    </xf>
    <xf numFmtId="174" fontId="6" fillId="2" borderId="7" xfId="24" applyNumberFormat="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180" fontId="4" fillId="2" borderId="6" xfId="24" applyNumberFormat="1" applyFont="1" applyFill="1" applyBorder="1" applyAlignment="1">
      <alignment vertical="center"/>
      <protection/>
    </xf>
    <xf numFmtId="0" fontId="0" fillId="2" borderId="6" xfId="0" applyFill="1" applyBorder="1" applyAlignment="1">
      <alignment vertical="center"/>
    </xf>
    <xf numFmtId="0" fontId="7" fillId="2" borderId="0" xfId="24" applyFont="1" applyFill="1" applyAlignment="1">
      <alignment horizontal="center"/>
      <protection/>
    </xf>
    <xf numFmtId="0" fontId="4" fillId="2" borderId="5" xfId="27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8" fontId="4" fillId="2" borderId="5" xfId="27" applyNumberFormat="1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27" applyFont="1" applyFill="1" applyBorder="1" applyAlignment="1">
      <alignment horizontal="center"/>
      <protection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" xfId="26"/>
    <cellStyle name="Standard_HII942A (2)" xfId="27"/>
    <cellStyle name="Standard_HII94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95250</xdr:rowOff>
    </xdr:from>
    <xdr:to>
      <xdr:col>4</xdr:col>
      <xdr:colOff>190500</xdr:colOff>
      <xdr:row>5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58102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123825</xdr:colOff>
      <xdr:row>35</xdr:row>
      <xdr:rowOff>95250</xdr:rowOff>
    </xdr:from>
    <xdr:to>
      <xdr:col>9</xdr:col>
      <xdr:colOff>428625</xdr:colOff>
      <xdr:row>39</xdr:row>
      <xdr:rowOff>57150</xdr:rowOff>
    </xdr:to>
    <xdr:sp>
      <xdr:nvSpPr>
        <xdr:cNvPr id="2" name="Text 27"/>
        <xdr:cNvSpPr txBox="1">
          <a:spLocks noChangeArrowheads="1"/>
        </xdr:cNvSpPr>
      </xdr:nvSpPr>
      <xdr:spPr>
        <a:xfrm>
          <a:off x="123825" y="5524500"/>
          <a:ext cx="603885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257175</xdr:colOff>
      <xdr:row>32</xdr:row>
      <xdr:rowOff>66675</xdr:rowOff>
    </xdr:from>
    <xdr:to>
      <xdr:col>4</xdr:col>
      <xdr:colOff>819150</xdr:colOff>
      <xdr:row>33</xdr:row>
      <xdr:rowOff>152400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90525" y="5057775"/>
          <a:ext cx="2409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146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276225</xdr:colOff>
      <xdr:row>63</xdr:row>
      <xdr:rowOff>66675</xdr:rowOff>
    </xdr:from>
    <xdr:to>
      <xdr:col>14</xdr:col>
      <xdr:colOff>76200</xdr:colOff>
      <xdr:row>63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7346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161925</xdr:rowOff>
    </xdr:from>
    <xdr:to>
      <xdr:col>18</xdr:col>
      <xdr:colOff>590550</xdr:colOff>
      <xdr:row>62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896975" y="10658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533400</xdr:colOff>
      <xdr:row>65</xdr:row>
      <xdr:rowOff>57150</xdr:rowOff>
    </xdr:from>
    <xdr:to>
      <xdr:col>32</xdr:col>
      <xdr:colOff>504825</xdr:colOff>
      <xdr:row>65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83150" y="110680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95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63</xdr:row>
      <xdr:rowOff>47625</xdr:rowOff>
    </xdr:from>
    <xdr:to>
      <xdr:col>7</xdr:col>
      <xdr:colOff>2000250</xdr:colOff>
      <xdr:row>63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29900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161925</xdr:rowOff>
    </xdr:from>
    <xdr:to>
      <xdr:col>8</xdr:col>
      <xdr:colOff>0</xdr:colOff>
      <xdr:row>62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200900" y="105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95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>
    <xdr:from>
      <xdr:col>0</xdr:col>
      <xdr:colOff>28575</xdr:colOff>
      <xdr:row>63</xdr:row>
      <xdr:rowOff>0</xdr:rowOff>
    </xdr:from>
    <xdr:to>
      <xdr:col>0</xdr:col>
      <xdr:colOff>533400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06394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65</xdr:row>
      <xdr:rowOff>57150</xdr:rowOff>
    </xdr:from>
    <xdr:to>
      <xdr:col>14</xdr:col>
      <xdr:colOff>504825</xdr:colOff>
      <xdr:row>65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10680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63" customWidth="1"/>
    <col min="2" max="4" width="11.8515625" style="63" customWidth="1"/>
    <col min="5" max="5" width="12.421875" style="63" customWidth="1"/>
    <col min="6" max="7" width="11.8515625" style="63" customWidth="1"/>
    <col min="8" max="8" width="7.140625" style="63" customWidth="1"/>
    <col min="9" max="16384" width="11.421875" style="32" customWidth="1"/>
  </cols>
  <sheetData>
    <row r="1" spans="1:8" ht="19.5" customHeight="1">
      <c r="A1" s="28"/>
      <c r="B1" s="29" t="s">
        <v>117</v>
      </c>
      <c r="C1" s="30"/>
      <c r="D1" s="30"/>
      <c r="E1" s="30"/>
      <c r="F1" s="30"/>
      <c r="G1" s="30"/>
      <c r="H1" s="31"/>
    </row>
    <row r="2" spans="1:8" ht="19.5" customHeight="1">
      <c r="A2" s="33"/>
      <c r="B2" s="34" t="s">
        <v>118</v>
      </c>
      <c r="C2" s="35"/>
      <c r="D2" s="35"/>
      <c r="E2" s="35"/>
      <c r="F2" s="35"/>
      <c r="G2" s="35"/>
      <c r="H2" s="36"/>
    </row>
    <row r="3" spans="1:8" ht="12.75">
      <c r="A3" s="37"/>
      <c r="B3" s="38" t="s">
        <v>119</v>
      </c>
      <c r="C3" s="39"/>
      <c r="D3" s="39"/>
      <c r="E3" s="39"/>
      <c r="F3" s="39"/>
      <c r="G3" s="39"/>
      <c r="H3" s="40"/>
    </row>
    <row r="4" spans="1:8" ht="12.75">
      <c r="A4" s="41" t="s">
        <v>120</v>
      </c>
      <c r="B4" s="42" t="s">
        <v>121</v>
      </c>
      <c r="C4" s="42"/>
      <c r="D4" s="43"/>
      <c r="E4" s="42" t="s">
        <v>122</v>
      </c>
      <c r="F4" s="42" t="s">
        <v>123</v>
      </c>
      <c r="G4" s="42"/>
      <c r="H4" s="43"/>
    </row>
    <row r="5" spans="1:8" ht="12.75">
      <c r="A5" s="44" t="s">
        <v>124</v>
      </c>
      <c r="B5" s="45" t="s">
        <v>125</v>
      </c>
      <c r="C5" s="45"/>
      <c r="D5" s="46"/>
      <c r="E5" s="45" t="s">
        <v>124</v>
      </c>
      <c r="F5" s="45" t="s">
        <v>126</v>
      </c>
      <c r="G5" s="45"/>
      <c r="H5" s="46"/>
    </row>
    <row r="6" spans="1:8" ht="12.75">
      <c r="A6" s="44" t="s">
        <v>127</v>
      </c>
      <c r="B6" s="47" t="s">
        <v>128</v>
      </c>
      <c r="C6" s="45"/>
      <c r="D6" s="46"/>
      <c r="E6" s="45" t="s">
        <v>127</v>
      </c>
      <c r="F6" s="47" t="s">
        <v>129</v>
      </c>
      <c r="G6" s="48"/>
      <c r="H6" s="46"/>
    </row>
    <row r="7" spans="1:8" ht="12.75">
      <c r="A7" s="44" t="s">
        <v>130</v>
      </c>
      <c r="B7" s="47" t="s">
        <v>131</v>
      </c>
      <c r="C7" s="45"/>
      <c r="D7" s="46"/>
      <c r="E7" s="45" t="s">
        <v>130</v>
      </c>
      <c r="F7" s="47" t="s">
        <v>132</v>
      </c>
      <c r="G7" s="48"/>
      <c r="H7" s="46"/>
    </row>
    <row r="8" spans="1:9" ht="12.75">
      <c r="A8" s="49" t="s">
        <v>133</v>
      </c>
      <c r="B8" s="163" t="s">
        <v>149</v>
      </c>
      <c r="C8" s="163"/>
      <c r="D8" s="163"/>
      <c r="E8" s="49" t="s">
        <v>133</v>
      </c>
      <c r="F8" s="163" t="s">
        <v>150</v>
      </c>
      <c r="G8" s="166"/>
      <c r="H8" s="166"/>
      <c r="I8" s="160"/>
    </row>
    <row r="9" spans="1:8" ht="12.75">
      <c r="A9" s="41"/>
      <c r="B9" s="42"/>
      <c r="C9" s="42"/>
      <c r="D9" s="42"/>
      <c r="E9" s="42"/>
      <c r="F9" s="42"/>
      <c r="G9" s="42"/>
      <c r="H9" s="43"/>
    </row>
    <row r="10" spans="1:8" ht="12.75">
      <c r="A10" s="50" t="s">
        <v>134</v>
      </c>
      <c r="B10" s="45"/>
      <c r="C10" s="45"/>
      <c r="D10" s="45"/>
      <c r="E10" s="45"/>
      <c r="F10" s="45"/>
      <c r="G10" s="45"/>
      <c r="H10" s="46"/>
    </row>
    <row r="11" spans="1:8" ht="12.75">
      <c r="A11" s="51" t="s">
        <v>157</v>
      </c>
      <c r="B11" s="52"/>
      <c r="C11" s="53"/>
      <c r="D11" s="53"/>
      <c r="E11" s="53"/>
      <c r="F11" s="53"/>
      <c r="G11" s="54"/>
      <c r="H11" s="55"/>
    </row>
    <row r="12" spans="1:8" ht="12.75">
      <c r="A12" s="56" t="s">
        <v>135</v>
      </c>
      <c r="B12" s="52"/>
      <c r="C12" s="53"/>
      <c r="D12" s="53"/>
      <c r="E12" s="53"/>
      <c r="F12" s="53"/>
      <c r="G12" s="54"/>
      <c r="H12" s="55"/>
    </row>
    <row r="13" spans="1:8" ht="12.75">
      <c r="A13" s="57" t="s">
        <v>158</v>
      </c>
      <c r="B13" s="52"/>
      <c r="C13" s="52"/>
      <c r="D13" s="52"/>
      <c r="E13" s="52"/>
      <c r="F13" s="52"/>
      <c r="G13" s="45"/>
      <c r="H13" s="46"/>
    </row>
    <row r="14" spans="1:8" ht="12.75">
      <c r="A14" s="44"/>
      <c r="B14" s="45"/>
      <c r="C14" s="45"/>
      <c r="D14" s="45"/>
      <c r="E14" s="45"/>
      <c r="F14" s="45"/>
      <c r="G14" s="45"/>
      <c r="H14" s="46"/>
    </row>
    <row r="15" spans="1:8" ht="12.75">
      <c r="A15" s="44" t="s">
        <v>136</v>
      </c>
      <c r="B15" s="45"/>
      <c r="C15" s="58"/>
      <c r="D15" s="58"/>
      <c r="E15" s="58"/>
      <c r="F15" s="58"/>
      <c r="G15" s="45" t="s">
        <v>137</v>
      </c>
      <c r="H15" s="46"/>
    </row>
    <row r="16" spans="1:8" ht="12.75">
      <c r="A16" s="41" t="s">
        <v>138</v>
      </c>
      <c r="B16" s="167" t="s">
        <v>139</v>
      </c>
      <c r="C16" s="167"/>
      <c r="D16" s="167"/>
      <c r="E16" s="168"/>
      <c r="F16" s="58"/>
      <c r="G16" s="164">
        <v>39912</v>
      </c>
      <c r="H16" s="165"/>
    </row>
    <row r="17" spans="1:8" ht="12.75">
      <c r="A17" s="44" t="s">
        <v>127</v>
      </c>
      <c r="B17" s="161" t="s">
        <v>140</v>
      </c>
      <c r="C17" s="161"/>
      <c r="D17" s="161"/>
      <c r="E17" s="162"/>
      <c r="F17" s="45"/>
      <c r="G17" s="45"/>
      <c r="H17" s="46"/>
    </row>
    <row r="18" spans="1:8" ht="12.75">
      <c r="A18" s="49" t="s">
        <v>133</v>
      </c>
      <c r="B18" s="175" t="s">
        <v>151</v>
      </c>
      <c r="C18" s="176"/>
      <c r="D18" s="176"/>
      <c r="E18" s="59"/>
      <c r="F18" s="45"/>
      <c r="G18" s="45"/>
      <c r="H18" s="46"/>
    </row>
    <row r="19" spans="1:8" ht="12.75">
      <c r="A19" s="44"/>
      <c r="B19" s="45"/>
      <c r="C19" s="45"/>
      <c r="D19" s="45"/>
      <c r="E19" s="45"/>
      <c r="F19" s="45"/>
      <c r="G19" s="45"/>
      <c r="H19" s="46"/>
    </row>
    <row r="20" spans="1:8" ht="27" customHeight="1">
      <c r="A20" s="172" t="s">
        <v>141</v>
      </c>
      <c r="B20" s="173"/>
      <c r="C20" s="173"/>
      <c r="D20" s="173"/>
      <c r="E20" s="173"/>
      <c r="F20" s="173"/>
      <c r="G20" s="173"/>
      <c r="H20" s="174"/>
    </row>
    <row r="21" spans="1:8" ht="28.5" customHeight="1">
      <c r="A21" s="169" t="s">
        <v>142</v>
      </c>
      <c r="B21" s="170"/>
      <c r="C21" s="170"/>
      <c r="D21" s="170"/>
      <c r="E21" s="170"/>
      <c r="F21" s="170"/>
      <c r="G21" s="170"/>
      <c r="H21" s="171"/>
    </row>
    <row r="22" spans="1:8" ht="12.75">
      <c r="A22" s="177" t="s">
        <v>143</v>
      </c>
      <c r="B22" s="178"/>
      <c r="C22" s="178"/>
      <c r="D22" s="178"/>
      <c r="E22" s="178"/>
      <c r="F22" s="178"/>
      <c r="G22" s="178"/>
      <c r="H22" s="179"/>
    </row>
    <row r="23" spans="1:8" ht="12.75">
      <c r="A23" s="60"/>
      <c r="B23" s="61"/>
      <c r="C23" s="61"/>
      <c r="D23" s="61"/>
      <c r="E23" s="61"/>
      <c r="F23" s="61"/>
      <c r="G23" s="61"/>
      <c r="H23" s="62"/>
    </row>
    <row r="24" spans="1:8" ht="12">
      <c r="A24" s="32"/>
      <c r="B24" s="32"/>
      <c r="C24" s="32"/>
      <c r="D24" s="32"/>
      <c r="E24" s="32"/>
      <c r="F24" s="32"/>
      <c r="G24" s="32"/>
      <c r="H24" s="32"/>
    </row>
    <row r="25" spans="1:8" ht="12">
      <c r="A25" s="32"/>
      <c r="B25" s="32"/>
      <c r="C25" s="32"/>
      <c r="D25" s="32"/>
      <c r="E25" s="32"/>
      <c r="F25" s="32"/>
      <c r="G25" s="32"/>
      <c r="H25" s="32"/>
    </row>
    <row r="26" spans="1:8" ht="12">
      <c r="A26" s="32"/>
      <c r="B26" s="32"/>
      <c r="C26" s="32"/>
      <c r="D26" s="32"/>
      <c r="E26" s="32"/>
      <c r="F26" s="32"/>
      <c r="G26" s="32"/>
      <c r="H26" s="32"/>
    </row>
    <row r="27" spans="1:8" ht="12">
      <c r="A27" s="32"/>
      <c r="B27" s="32"/>
      <c r="C27" s="32"/>
      <c r="D27" s="32"/>
      <c r="E27" s="32"/>
      <c r="F27" s="32"/>
      <c r="G27" s="32"/>
      <c r="H27" s="32"/>
    </row>
    <row r="28" spans="1:8" ht="12">
      <c r="A28" s="32"/>
      <c r="B28" s="32"/>
      <c r="C28" s="32"/>
      <c r="D28" s="32"/>
      <c r="E28" s="32"/>
      <c r="F28" s="32"/>
      <c r="G28" s="32"/>
      <c r="H28" s="32"/>
    </row>
    <row r="29" spans="1:8" ht="12">
      <c r="A29" s="32"/>
      <c r="B29" s="32"/>
      <c r="C29" s="32"/>
      <c r="D29" s="32"/>
      <c r="E29" s="32"/>
      <c r="F29" s="32"/>
      <c r="G29" s="32"/>
      <c r="H29" s="32"/>
    </row>
    <row r="30" spans="1:8" ht="12">
      <c r="A30" s="32"/>
      <c r="B30" s="32"/>
      <c r="C30" s="32"/>
      <c r="D30" s="32"/>
      <c r="E30" s="32"/>
      <c r="F30" s="32"/>
      <c r="G30" s="32"/>
      <c r="H30" s="32"/>
    </row>
    <row r="31" spans="1:8" ht="12">
      <c r="A31" s="32"/>
      <c r="B31" s="32"/>
      <c r="C31" s="32"/>
      <c r="D31" s="32"/>
      <c r="E31" s="32"/>
      <c r="F31" s="32"/>
      <c r="G31" s="32"/>
      <c r="H31" s="32"/>
    </row>
    <row r="32" spans="1:8" ht="12">
      <c r="A32" s="32"/>
      <c r="B32" s="32"/>
      <c r="C32" s="32"/>
      <c r="D32" s="32"/>
      <c r="E32" s="32"/>
      <c r="F32" s="32"/>
      <c r="G32" s="32"/>
      <c r="H32" s="32"/>
    </row>
    <row r="33" spans="1:8" ht="12">
      <c r="A33" s="32"/>
      <c r="B33" s="32"/>
      <c r="C33" s="32"/>
      <c r="D33" s="32"/>
      <c r="E33" s="32"/>
      <c r="F33" s="32"/>
      <c r="G33" s="32"/>
      <c r="H33" s="32"/>
    </row>
    <row r="34" spans="1:8" ht="12">
      <c r="A34" s="32"/>
      <c r="B34" s="32"/>
      <c r="C34" s="32"/>
      <c r="D34" s="32"/>
      <c r="E34" s="32"/>
      <c r="F34" s="32"/>
      <c r="G34" s="32"/>
      <c r="H34" s="32"/>
    </row>
    <row r="35" spans="1:8" ht="12">
      <c r="A35" s="32"/>
      <c r="B35" s="32"/>
      <c r="C35" s="32"/>
      <c r="D35" s="32"/>
      <c r="E35" s="32"/>
      <c r="F35" s="32"/>
      <c r="G35" s="32"/>
      <c r="H35" s="32"/>
    </row>
    <row r="36" spans="1:8" ht="12">
      <c r="A36" s="32"/>
      <c r="B36" s="32"/>
      <c r="C36" s="32"/>
      <c r="D36" s="32"/>
      <c r="E36" s="32"/>
      <c r="F36" s="32"/>
      <c r="G36" s="32"/>
      <c r="H36" s="32"/>
    </row>
    <row r="37" spans="1:8" ht="12">
      <c r="A37" s="32"/>
      <c r="B37" s="32"/>
      <c r="C37" s="32"/>
      <c r="D37" s="32"/>
      <c r="E37" s="32"/>
      <c r="F37" s="32"/>
      <c r="G37" s="32"/>
      <c r="H37" s="32"/>
    </row>
    <row r="38" spans="1:8" ht="12">
      <c r="A38" s="32"/>
      <c r="B38" s="32"/>
      <c r="C38" s="32"/>
      <c r="D38" s="32"/>
      <c r="E38" s="32"/>
      <c r="F38" s="32"/>
      <c r="G38" s="32"/>
      <c r="H38" s="32"/>
    </row>
    <row r="39" spans="1:8" ht="12">
      <c r="A39" s="32"/>
      <c r="B39" s="32"/>
      <c r="C39" s="32"/>
      <c r="D39" s="32"/>
      <c r="E39" s="32"/>
      <c r="F39" s="32"/>
      <c r="G39" s="32"/>
      <c r="H39" s="32"/>
    </row>
    <row r="40" spans="1:8" ht="12">
      <c r="A40" s="32"/>
      <c r="B40" s="32"/>
      <c r="C40" s="32"/>
      <c r="D40" s="32"/>
      <c r="E40" s="32"/>
      <c r="F40" s="32"/>
      <c r="G40" s="32"/>
      <c r="H40" s="32"/>
    </row>
    <row r="41" spans="1:8" ht="12">
      <c r="A41" s="32"/>
      <c r="B41" s="32"/>
      <c r="C41" s="32"/>
      <c r="D41" s="32"/>
      <c r="E41" s="32"/>
      <c r="F41" s="32"/>
      <c r="G41" s="32"/>
      <c r="H41" s="32"/>
    </row>
    <row r="42" spans="1:8" ht="12">
      <c r="A42" s="32"/>
      <c r="B42" s="32"/>
      <c r="C42" s="32"/>
      <c r="D42" s="32"/>
      <c r="E42" s="32"/>
      <c r="F42" s="32"/>
      <c r="G42" s="32"/>
      <c r="H42" s="32"/>
    </row>
    <row r="43" spans="1:8" ht="12">
      <c r="A43" s="32"/>
      <c r="B43" s="32"/>
      <c r="C43" s="32"/>
      <c r="D43" s="32"/>
      <c r="E43" s="32"/>
      <c r="F43" s="32"/>
      <c r="G43" s="32"/>
      <c r="H43" s="32"/>
    </row>
    <row r="44" spans="1:8" ht="12">
      <c r="A44" s="32"/>
      <c r="B44" s="32"/>
      <c r="C44" s="32"/>
      <c r="D44" s="32"/>
      <c r="E44" s="32"/>
      <c r="F44" s="32"/>
      <c r="G44" s="32"/>
      <c r="H44" s="3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78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1"/>
  <sheetViews>
    <sheetView workbookViewId="0" topLeftCell="A1">
      <selection activeCell="L1" sqref="L1"/>
    </sheetView>
  </sheetViews>
  <sheetFormatPr defaultColWidth="11.421875" defaultRowHeight="12.75"/>
  <cols>
    <col min="1" max="1" width="2.00390625" style="1" customWidth="1"/>
    <col min="2" max="2" width="8.7109375" style="1" customWidth="1"/>
    <col min="3" max="3" width="10.7109375" style="1" customWidth="1"/>
    <col min="4" max="4" width="8.28125" style="1" customWidth="1"/>
    <col min="5" max="5" width="14.140625" style="1" customWidth="1"/>
    <col min="6" max="6" width="10.00390625" style="1" customWidth="1"/>
    <col min="7" max="7" width="10.140625" style="1" customWidth="1"/>
    <col min="8" max="9" width="11.00390625" style="1" customWidth="1"/>
    <col min="10" max="10" width="8.7109375" style="1" customWidth="1"/>
    <col min="11" max="11" width="0.85546875" style="2" customWidth="1"/>
    <col min="12" max="12" width="8.7109375" style="1" customWidth="1"/>
    <col min="13" max="13" width="0.71875" style="1" customWidth="1"/>
    <col min="14" max="14" width="19.140625" style="1" bestFit="1" customWidth="1"/>
    <col min="15" max="15" width="0" style="1" hidden="1" customWidth="1"/>
    <col min="16" max="16" width="12.8515625" style="23" customWidth="1"/>
    <col min="17" max="16384" width="11.421875" style="1" customWidth="1"/>
  </cols>
  <sheetData>
    <row r="1" ht="12.75">
      <c r="B1" s="3" t="s">
        <v>116</v>
      </c>
    </row>
    <row r="2" spans="2:10" ht="12.75">
      <c r="B2" s="2"/>
      <c r="C2" s="4"/>
      <c r="D2" s="3"/>
      <c r="E2" s="3"/>
      <c r="F2" s="3"/>
      <c r="G2" s="3"/>
      <c r="H2" s="3"/>
      <c r="I2" s="3"/>
      <c r="J2" s="3"/>
    </row>
    <row r="3" spans="2:15" ht="12.75">
      <c r="B3" s="5"/>
      <c r="C3" s="5"/>
      <c r="D3" s="5"/>
      <c r="E3" s="6"/>
      <c r="F3" s="152" t="s">
        <v>152</v>
      </c>
      <c r="G3" s="152" t="s">
        <v>153</v>
      </c>
      <c r="H3" s="64" t="s">
        <v>154</v>
      </c>
      <c r="I3" s="65"/>
      <c r="J3" s="65"/>
      <c r="L3" s="3"/>
      <c r="M3" s="3"/>
      <c r="N3" s="3"/>
      <c r="O3" s="3"/>
    </row>
    <row r="4" spans="2:15" ht="12.75">
      <c r="B4" s="7"/>
      <c r="D4" s="7"/>
      <c r="E4" s="8"/>
      <c r="F4" s="180">
        <v>2008</v>
      </c>
      <c r="G4" s="181"/>
      <c r="H4" s="9"/>
      <c r="I4" s="9"/>
      <c r="J4" s="10" t="s">
        <v>0</v>
      </c>
      <c r="L4" s="3"/>
      <c r="M4" s="3"/>
      <c r="N4" s="3"/>
      <c r="O4" s="3"/>
    </row>
    <row r="5" spans="2:15" ht="12.75">
      <c r="B5" s="7"/>
      <c r="C5" s="7" t="s">
        <v>1</v>
      </c>
      <c r="E5" s="8"/>
      <c r="F5" s="182"/>
      <c r="G5" s="183"/>
      <c r="H5" s="11">
        <v>2008</v>
      </c>
      <c r="I5" s="11">
        <v>2007</v>
      </c>
      <c r="J5" s="12" t="s">
        <v>2</v>
      </c>
      <c r="L5" s="3"/>
      <c r="M5" s="3"/>
      <c r="N5" s="3"/>
      <c r="O5" s="3"/>
    </row>
    <row r="6" spans="2:15" ht="12.75">
      <c r="B6" s="13"/>
      <c r="C6" s="13"/>
      <c r="D6" s="13"/>
      <c r="E6" s="14"/>
      <c r="F6" s="184"/>
      <c r="G6" s="185"/>
      <c r="H6" s="15"/>
      <c r="I6" s="15"/>
      <c r="J6" s="16" t="s">
        <v>3</v>
      </c>
      <c r="L6" s="3"/>
      <c r="M6" s="3"/>
      <c r="O6" s="3"/>
    </row>
    <row r="7" spans="12:15" ht="9.75" customHeight="1">
      <c r="L7" s="3"/>
      <c r="M7" s="3"/>
      <c r="N7" s="3"/>
      <c r="O7" s="3"/>
    </row>
    <row r="8" spans="2:15" ht="12.75">
      <c r="B8" s="192" t="s">
        <v>4</v>
      </c>
      <c r="C8" s="192"/>
      <c r="D8" s="192"/>
      <c r="E8" s="192"/>
      <c r="F8" s="192"/>
      <c r="G8" s="192"/>
      <c r="H8" s="192"/>
      <c r="I8" s="192"/>
      <c r="J8" s="192"/>
      <c r="L8" s="3"/>
      <c r="M8" s="3"/>
      <c r="N8" s="3"/>
      <c r="O8" s="3"/>
    </row>
    <row r="9" spans="12:15" ht="9.75" customHeight="1">
      <c r="L9" s="3"/>
      <c r="M9" s="3"/>
      <c r="N9" s="3"/>
      <c r="O9" s="3"/>
    </row>
    <row r="10" spans="2:15" ht="12.75">
      <c r="B10" s="192" t="s">
        <v>5</v>
      </c>
      <c r="C10" s="192"/>
      <c r="D10" s="192"/>
      <c r="E10" s="192"/>
      <c r="F10" s="192"/>
      <c r="G10" s="192"/>
      <c r="H10" s="192"/>
      <c r="I10" s="192"/>
      <c r="J10" s="192"/>
      <c r="L10" s="3"/>
      <c r="M10" s="3"/>
      <c r="N10" s="3"/>
      <c r="O10" s="3"/>
    </row>
    <row r="11" spans="12:15" ht="9.75" customHeight="1">
      <c r="L11" s="3"/>
      <c r="M11" s="3"/>
      <c r="N11" s="3"/>
      <c r="O11" s="3"/>
    </row>
    <row r="12" spans="2:15" ht="12.75">
      <c r="B12" s="1" t="s">
        <v>6</v>
      </c>
      <c r="F12" s="18">
        <v>40910.3</v>
      </c>
      <c r="G12" s="153">
        <f>SUM(G13:G14)</f>
        <v>41344.9</v>
      </c>
      <c r="H12" s="153">
        <v>82255.2</v>
      </c>
      <c r="I12" s="18">
        <v>82472</v>
      </c>
      <c r="J12" s="19">
        <f>SUM(H12/I12)*100-100</f>
        <v>-0.26287709768165257</v>
      </c>
      <c r="L12" s="3"/>
      <c r="M12" s="3"/>
      <c r="N12" s="154"/>
      <c r="O12" s="3"/>
    </row>
    <row r="13" spans="2:15" ht="12.75">
      <c r="B13" s="1" t="s">
        <v>7</v>
      </c>
      <c r="C13" s="1" t="s">
        <v>8</v>
      </c>
      <c r="F13" s="18">
        <v>14559.7</v>
      </c>
      <c r="G13" s="153">
        <f>SUM(H13-F13)</f>
        <v>17191</v>
      </c>
      <c r="H13" s="18">
        <v>31750.7</v>
      </c>
      <c r="I13" s="18">
        <v>31253.1</v>
      </c>
      <c r="J13" s="19">
        <f>SUM(H13/I13)*100-100</f>
        <v>1.5921620575239075</v>
      </c>
      <c r="L13" s="3"/>
      <c r="M13" s="3"/>
      <c r="N13" s="154"/>
      <c r="O13" s="3"/>
    </row>
    <row r="14" spans="3:15" ht="12.75">
      <c r="C14" s="1" t="s">
        <v>155</v>
      </c>
      <c r="F14" s="18">
        <v>26350.6</v>
      </c>
      <c r="G14" s="153">
        <f>SUM(H14-F14)</f>
        <v>24153.9</v>
      </c>
      <c r="H14" s="18">
        <v>50504.5</v>
      </c>
      <c r="I14" s="18">
        <v>51218.9</v>
      </c>
      <c r="J14" s="19">
        <f>SUM(H14/I14)*100-100</f>
        <v>-1.3947976235335062</v>
      </c>
      <c r="L14" s="3"/>
      <c r="M14" s="3"/>
      <c r="N14" s="154" t="s">
        <v>7</v>
      </c>
      <c r="O14" s="3"/>
    </row>
    <row r="15" spans="6:15" ht="12.75">
      <c r="F15" s="18"/>
      <c r="G15" s="153" t="s">
        <v>7</v>
      </c>
      <c r="H15" s="18"/>
      <c r="I15" s="18"/>
      <c r="J15" s="19"/>
      <c r="L15" s="3"/>
      <c r="M15" s="3"/>
      <c r="N15" s="154"/>
      <c r="O15" s="3"/>
    </row>
    <row r="16" spans="2:15" ht="12.75">
      <c r="B16" s="1" t="s">
        <v>9</v>
      </c>
      <c r="F16" s="18">
        <v>30052.9</v>
      </c>
      <c r="G16" s="153">
        <f>SUM(G17:G18)</f>
        <v>28254.199999999997</v>
      </c>
      <c r="H16" s="18">
        <v>58307.1</v>
      </c>
      <c r="I16" s="18">
        <v>57763.8</v>
      </c>
      <c r="J16" s="19">
        <f>SUM(H16/I16)*100-100</f>
        <v>0.9405544649070805</v>
      </c>
      <c r="L16" s="3"/>
      <c r="M16" s="3"/>
      <c r="N16" s="154"/>
      <c r="O16" s="3"/>
    </row>
    <row r="17" spans="2:15" ht="12.75">
      <c r="B17" s="1" t="s">
        <v>7</v>
      </c>
      <c r="C17" s="1" t="s">
        <v>8</v>
      </c>
      <c r="F17" s="18">
        <v>5233</v>
      </c>
      <c r="G17" s="153">
        <f>SUM(H17-F17)</f>
        <v>5254.1</v>
      </c>
      <c r="H17" s="18">
        <v>10487.1</v>
      </c>
      <c r="I17" s="18">
        <v>10111.1</v>
      </c>
      <c r="J17" s="19">
        <f>SUM(H17/I17)*100-100</f>
        <v>3.71868540514879</v>
      </c>
      <c r="L17" s="3"/>
      <c r="M17" s="3"/>
      <c r="N17" s="154"/>
      <c r="O17" s="3"/>
    </row>
    <row r="18" spans="3:15" ht="12.75">
      <c r="C18" s="1" t="s">
        <v>155</v>
      </c>
      <c r="F18" s="18">
        <v>24819.9</v>
      </c>
      <c r="G18" s="153">
        <f>SUM(H18-F18)</f>
        <v>23000.1</v>
      </c>
      <c r="H18" s="18">
        <v>47820</v>
      </c>
      <c r="I18" s="18">
        <v>47652.7</v>
      </c>
      <c r="J18" s="20">
        <f>SUM(H18/I18)*100-100</f>
        <v>0.3510818904280484</v>
      </c>
      <c r="M18" s="3"/>
      <c r="N18" s="154"/>
      <c r="O18" s="3"/>
    </row>
    <row r="19" spans="3:15" ht="12.75">
      <c r="C19" s="5"/>
      <c r="D19" s="5"/>
      <c r="E19" s="5"/>
      <c r="F19" s="21"/>
      <c r="G19" s="155"/>
      <c r="H19" s="21"/>
      <c r="I19" s="21"/>
      <c r="J19" s="19"/>
      <c r="L19" s="3"/>
      <c r="M19" s="3"/>
      <c r="N19" s="154"/>
      <c r="O19" s="3"/>
    </row>
    <row r="20" spans="3:15" ht="12.75">
      <c r="C20" s="1" t="s">
        <v>10</v>
      </c>
      <c r="F20" s="153">
        <v>70963.2</v>
      </c>
      <c r="G20" s="153">
        <f aca="true" t="shared" si="0" ref="G20:H22">SUM(G12+G16)</f>
        <v>69599.1</v>
      </c>
      <c r="H20" s="18">
        <f t="shared" si="0"/>
        <v>140562.3</v>
      </c>
      <c r="I20" s="18">
        <v>140235.8</v>
      </c>
      <c r="J20" s="19">
        <f>SUM(H20/I20)*100-100</f>
        <v>0.23282214669863777</v>
      </c>
      <c r="L20" s="3"/>
      <c r="M20" s="3"/>
      <c r="N20" s="154"/>
      <c r="O20" s="3"/>
    </row>
    <row r="21" spans="4:15" ht="12.75">
      <c r="D21" s="1" t="s">
        <v>8</v>
      </c>
      <c r="F21" s="153">
        <v>19792.7</v>
      </c>
      <c r="G21" s="153">
        <f t="shared" si="0"/>
        <v>22445.1</v>
      </c>
      <c r="H21" s="18">
        <f t="shared" si="0"/>
        <v>42237.8</v>
      </c>
      <c r="I21" s="18">
        <v>41364.2</v>
      </c>
      <c r="J21" s="19">
        <f>SUM(H21/I21)*100-100</f>
        <v>2.111971221491075</v>
      </c>
      <c r="L21" s="3"/>
      <c r="M21" s="3"/>
      <c r="N21" s="154"/>
      <c r="O21" s="3"/>
    </row>
    <row r="22" spans="4:15" ht="12.75">
      <c r="D22" s="1" t="s">
        <v>155</v>
      </c>
      <c r="F22" s="153">
        <v>51170.5</v>
      </c>
      <c r="G22" s="153">
        <f t="shared" si="0"/>
        <v>47154</v>
      </c>
      <c r="H22" s="18">
        <f t="shared" si="0"/>
        <v>98324.5</v>
      </c>
      <c r="I22" s="18">
        <v>98871.6</v>
      </c>
      <c r="J22" s="19">
        <f>SUM(H22/I22)*100-100</f>
        <v>-0.5533439329392849</v>
      </c>
      <c r="L22" s="3"/>
      <c r="M22" s="3"/>
      <c r="N22" s="154"/>
      <c r="O22" s="3"/>
    </row>
    <row r="23" spans="6:15" ht="12.75">
      <c r="F23" s="22"/>
      <c r="G23" s="22"/>
      <c r="H23" s="22"/>
      <c r="I23" s="22"/>
      <c r="J23" s="19"/>
      <c r="L23" s="3"/>
      <c r="M23" s="3"/>
      <c r="N23" s="17"/>
      <c r="O23" s="3"/>
    </row>
    <row r="24" spans="2:15" ht="12.75">
      <c r="B24" s="192" t="s">
        <v>11</v>
      </c>
      <c r="C24" s="192"/>
      <c r="D24" s="192"/>
      <c r="E24" s="192"/>
      <c r="F24" s="192"/>
      <c r="G24" s="192"/>
      <c r="H24" s="192"/>
      <c r="I24" s="192"/>
      <c r="J24" s="192"/>
      <c r="L24" s="3"/>
      <c r="M24" s="3"/>
      <c r="N24" s="17"/>
      <c r="O24" s="3"/>
    </row>
    <row r="25" spans="6:15" ht="9.75" customHeight="1">
      <c r="F25" s="22"/>
      <c r="G25" s="22"/>
      <c r="H25" s="22"/>
      <c r="I25" s="22"/>
      <c r="J25" s="19"/>
      <c r="L25" s="3"/>
      <c r="M25" s="3"/>
      <c r="N25" s="17"/>
      <c r="O25" s="3"/>
    </row>
    <row r="26" spans="2:15" ht="12.75">
      <c r="B26" s="1" t="s">
        <v>12</v>
      </c>
      <c r="F26" s="18">
        <v>39586.4</v>
      </c>
      <c r="G26" s="153">
        <f>SUM(H26-F26)</f>
        <v>35994.99999999999</v>
      </c>
      <c r="H26" s="18">
        <f>38763.5+36817.9</f>
        <v>75581.4</v>
      </c>
      <c r="I26" s="18">
        <v>75931.9</v>
      </c>
      <c r="J26" s="19">
        <f>SUM(H26/I26)*100-100</f>
        <v>-0.46159782647346503</v>
      </c>
      <c r="L26" s="3"/>
      <c r="M26" s="3"/>
      <c r="N26" s="17" t="s">
        <v>7</v>
      </c>
      <c r="O26" s="3"/>
    </row>
    <row r="27" spans="2:15" ht="12.75">
      <c r="B27" s="1" t="s">
        <v>13</v>
      </c>
      <c r="F27" s="24">
        <v>3108893</v>
      </c>
      <c r="G27" s="141">
        <f>SUM(H27-F27)</f>
        <v>2993217</v>
      </c>
      <c r="H27" s="24">
        <f>4983271+1118839</f>
        <v>6102110</v>
      </c>
      <c r="I27" s="24">
        <v>6233921</v>
      </c>
      <c r="J27" s="19">
        <f>SUM(H27/I27)*100-100</f>
        <v>-2.114415630226958</v>
      </c>
      <c r="L27" s="3"/>
      <c r="M27" s="3"/>
      <c r="N27" s="17"/>
      <c r="O27" s="3"/>
    </row>
    <row r="28" spans="2:15" ht="12.75">
      <c r="B28" s="1" t="s">
        <v>14</v>
      </c>
      <c r="F28" s="24">
        <v>4981884</v>
      </c>
      <c r="G28" s="141">
        <f>SUM(H28-F28)</f>
        <v>4786844</v>
      </c>
      <c r="H28" s="24">
        <f>7941494+1827234</f>
        <v>9768728</v>
      </c>
      <c r="I28" s="24">
        <v>9917180</v>
      </c>
      <c r="J28" s="19">
        <f>SUM(H28/I28)*100-100</f>
        <v>-1.496917470490601</v>
      </c>
      <c r="L28" s="3"/>
      <c r="M28" s="3"/>
      <c r="N28" s="17"/>
      <c r="O28" s="3"/>
    </row>
    <row r="29" spans="6:15" ht="12.75">
      <c r="F29" s="22"/>
      <c r="G29" s="156"/>
      <c r="H29" s="22"/>
      <c r="I29" s="22"/>
      <c r="J29" s="19"/>
      <c r="L29" s="3"/>
      <c r="M29" s="3"/>
      <c r="N29" s="17"/>
      <c r="O29" s="3"/>
    </row>
    <row r="30" spans="5:15" ht="12.75">
      <c r="E30" s="1" t="s">
        <v>146</v>
      </c>
      <c r="F30" s="22"/>
      <c r="G30" s="156"/>
      <c r="H30" s="22"/>
      <c r="I30" s="22"/>
      <c r="J30" s="19"/>
      <c r="L30" s="25"/>
      <c r="M30" s="25"/>
      <c r="N30" s="17"/>
      <c r="O30" s="25"/>
    </row>
    <row r="31" spans="6:15" ht="9.75" customHeight="1">
      <c r="F31" s="26"/>
      <c r="G31" s="157"/>
      <c r="H31" s="26"/>
      <c r="I31" s="26"/>
      <c r="J31" s="19"/>
      <c r="L31" s="25"/>
      <c r="M31" s="25"/>
      <c r="N31" s="17"/>
      <c r="O31" s="25"/>
    </row>
    <row r="32" spans="2:15" ht="12.75">
      <c r="B32" s="1" t="s">
        <v>15</v>
      </c>
      <c r="F32" s="24">
        <v>5974</v>
      </c>
      <c r="G32" s="141">
        <f>SUM(H32-F32)</f>
        <v>5925</v>
      </c>
      <c r="H32" s="24">
        <v>11899</v>
      </c>
      <c r="I32" s="24">
        <v>12217</v>
      </c>
      <c r="J32" s="19">
        <f>SUM(H32/I32)*100-100</f>
        <v>-2.6029303429647257</v>
      </c>
      <c r="L32" s="25"/>
      <c r="M32" s="25"/>
      <c r="N32" s="17"/>
      <c r="O32" s="25"/>
    </row>
    <row r="33" spans="2:15" ht="12.75">
      <c r="B33" s="1" t="s">
        <v>16</v>
      </c>
      <c r="F33" s="186">
        <v>991</v>
      </c>
      <c r="G33" s="190">
        <f>SUM(H33-F33)</f>
        <v>1021</v>
      </c>
      <c r="H33" s="186">
        <v>2012</v>
      </c>
      <c r="I33" s="186">
        <v>2297</v>
      </c>
      <c r="J33" s="188">
        <f>SUM(H33/I33)*100-100</f>
        <v>-12.407488027862428</v>
      </c>
      <c r="L33" s="25"/>
      <c r="M33" s="25"/>
      <c r="N33" s="17"/>
      <c r="O33" s="25"/>
    </row>
    <row r="34" spans="6:15" ht="12.75">
      <c r="F34" s="187"/>
      <c r="G34" s="191"/>
      <c r="H34" s="187"/>
      <c r="I34" s="187"/>
      <c r="J34" s="189"/>
      <c r="L34" s="3"/>
      <c r="M34" s="3"/>
      <c r="N34" s="17"/>
      <c r="O34" s="3"/>
    </row>
    <row r="35" spans="2:15" ht="9" customHeight="1">
      <c r="B35" s="1" t="s">
        <v>144</v>
      </c>
      <c r="F35" s="22"/>
      <c r="G35" s="23"/>
      <c r="H35" s="23"/>
      <c r="I35" s="66"/>
      <c r="J35" s="67"/>
      <c r="L35" s="3"/>
      <c r="M35" s="3"/>
      <c r="N35" s="23"/>
      <c r="O35" s="3"/>
    </row>
    <row r="36" spans="2:15" ht="8.25" customHeight="1">
      <c r="B36" s="3"/>
      <c r="C36" s="3" t="s">
        <v>7</v>
      </c>
      <c r="D36" s="3"/>
      <c r="E36" s="3"/>
      <c r="F36" s="3"/>
      <c r="G36" s="3"/>
      <c r="H36" s="3"/>
      <c r="I36" s="3"/>
      <c r="J36" s="3"/>
      <c r="L36" s="3"/>
      <c r="M36" s="3"/>
      <c r="N36" s="23"/>
      <c r="O36" s="3"/>
    </row>
    <row r="37" spans="2:15" ht="12.75">
      <c r="B37" s="3"/>
      <c r="C37" s="3" t="s">
        <v>7</v>
      </c>
      <c r="D37" s="3"/>
      <c r="E37" s="3"/>
      <c r="F37" s="3"/>
      <c r="G37" s="3"/>
      <c r="H37" s="3"/>
      <c r="I37" s="3"/>
      <c r="J37" s="3"/>
      <c r="L37" s="3"/>
      <c r="M37" s="3"/>
      <c r="N37" s="3"/>
      <c r="O37" s="3"/>
    </row>
    <row r="38" spans="2:15" ht="14.25" customHeight="1">
      <c r="B38" s="3"/>
      <c r="C38" s="3"/>
      <c r="D38" s="3"/>
      <c r="E38" s="3"/>
      <c r="F38" s="3"/>
      <c r="G38" s="3"/>
      <c r="H38" s="3"/>
      <c r="I38" s="3"/>
      <c r="J38" s="3"/>
      <c r="L38" s="3"/>
      <c r="M38" s="3"/>
      <c r="N38" s="3"/>
      <c r="O38" s="3"/>
    </row>
    <row r="39" spans="2:15" ht="23.25" customHeight="1">
      <c r="B39" s="3"/>
      <c r="C39" s="3" t="s">
        <v>7</v>
      </c>
      <c r="D39" s="3"/>
      <c r="E39" s="3"/>
      <c r="F39" s="3"/>
      <c r="G39" s="3"/>
      <c r="H39" s="3"/>
      <c r="I39" s="3"/>
      <c r="J39" s="3"/>
      <c r="L39" s="3"/>
      <c r="M39" s="3"/>
      <c r="N39" s="3"/>
      <c r="O39" s="3"/>
    </row>
    <row r="40" spans="2:15" ht="12.75">
      <c r="B40" s="3"/>
      <c r="C40" s="3"/>
      <c r="D40" s="3"/>
      <c r="E40" s="3"/>
      <c r="F40" s="3"/>
      <c r="G40" s="3"/>
      <c r="H40" s="3"/>
      <c r="I40" s="3"/>
      <c r="J40" s="3"/>
      <c r="L40" s="3"/>
      <c r="M40" s="3"/>
      <c r="N40" s="3"/>
      <c r="O40" s="3"/>
    </row>
    <row r="41" spans="2:15" ht="12.75">
      <c r="B41" s="3"/>
      <c r="C41" s="3"/>
      <c r="D41" s="3"/>
      <c r="E41" s="3"/>
      <c r="F41" s="3"/>
      <c r="G41" s="3"/>
      <c r="H41" s="3"/>
      <c r="I41" s="3"/>
      <c r="J41" s="3"/>
      <c r="L41" s="3"/>
      <c r="M41" s="3"/>
      <c r="N41" s="3"/>
      <c r="O41" s="3"/>
    </row>
  </sheetData>
  <mergeCells count="9">
    <mergeCell ref="F4:G6"/>
    <mergeCell ref="I33:I34"/>
    <mergeCell ref="J33:J34"/>
    <mergeCell ref="F33:F34"/>
    <mergeCell ref="G33:G34"/>
    <mergeCell ref="H33:H34"/>
    <mergeCell ref="B8:J8"/>
    <mergeCell ref="B10:J10"/>
    <mergeCell ref="B24:J24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workbookViewId="0" topLeftCell="A1">
      <selection activeCell="J1" sqref="J1"/>
    </sheetView>
  </sheetViews>
  <sheetFormatPr defaultColWidth="11.421875" defaultRowHeight="12.75"/>
  <cols>
    <col min="1" max="1" width="11.421875" style="68" customWidth="1"/>
    <col min="2" max="2" width="7.421875" style="68" customWidth="1"/>
    <col min="3" max="3" width="25.8515625" style="68" customWidth="1"/>
    <col min="4" max="5" width="9.8515625" style="68" customWidth="1"/>
    <col min="6" max="6" width="8.8515625" style="70" customWidth="1"/>
    <col min="7" max="8" width="9.8515625" style="68" customWidth="1"/>
    <col min="9" max="9" width="11.140625" style="71" customWidth="1"/>
    <col min="10" max="11" width="9.8515625" style="23" customWidth="1"/>
    <col min="12" max="12" width="11.28125" style="23" customWidth="1"/>
    <col min="13" max="14" width="9.8515625" style="23" customWidth="1"/>
    <col min="15" max="15" width="10.8515625" style="23" customWidth="1"/>
    <col min="16" max="17" width="11.421875" style="23" customWidth="1"/>
    <col min="18" max="18" width="18.57421875" style="23" customWidth="1"/>
    <col min="19" max="19" width="9.00390625" style="23" customWidth="1"/>
    <col min="20" max="20" width="24.8515625" style="23" customWidth="1"/>
    <col min="21" max="21" width="5.00390625" style="23" customWidth="1"/>
    <col min="22" max="22" width="1.8515625" style="23" hidden="1" customWidth="1"/>
    <col min="23" max="24" width="9.7109375" style="23" customWidth="1"/>
    <col min="25" max="25" width="11.421875" style="23" customWidth="1"/>
    <col min="26" max="27" width="9.7109375" style="23" customWidth="1"/>
    <col min="28" max="28" width="11.421875" style="23" customWidth="1"/>
    <col min="29" max="16384" width="11.421875" style="68" customWidth="1"/>
  </cols>
  <sheetData>
    <row r="1" ht="12.75">
      <c r="A1" s="69" t="s">
        <v>147</v>
      </c>
    </row>
    <row r="3" spans="1:9" ht="13.5" customHeight="1">
      <c r="A3" s="72"/>
      <c r="B3" s="72"/>
      <c r="C3" s="73"/>
      <c r="D3" s="74"/>
      <c r="E3" s="72"/>
      <c r="F3" s="75" t="s">
        <v>17</v>
      </c>
      <c r="G3" s="72"/>
      <c r="H3" s="72"/>
      <c r="I3" s="76"/>
    </row>
    <row r="4" spans="1:9" ht="13.5" customHeight="1">
      <c r="A4" s="77"/>
      <c r="B4" s="77"/>
      <c r="C4" s="78"/>
      <c r="D4" s="79" t="s">
        <v>18</v>
      </c>
      <c r="E4" s="80"/>
      <c r="F4" s="81"/>
      <c r="G4" s="82" t="s">
        <v>19</v>
      </c>
      <c r="H4" s="83"/>
      <c r="I4" s="84"/>
    </row>
    <row r="5" spans="1:9" ht="13.5" customHeight="1">
      <c r="A5" s="77"/>
      <c r="B5" s="77" t="s">
        <v>20</v>
      </c>
      <c r="C5" s="78"/>
      <c r="D5" s="79" t="s">
        <v>154</v>
      </c>
      <c r="E5" s="80"/>
      <c r="F5" s="81"/>
      <c r="G5" s="79" t="s">
        <v>154</v>
      </c>
      <c r="H5" s="80"/>
      <c r="I5" s="85"/>
    </row>
    <row r="6" spans="1:9" ht="13.5" customHeight="1">
      <c r="A6" s="77"/>
      <c r="B6" s="77"/>
      <c r="C6" s="78"/>
      <c r="D6" s="86">
        <v>2008</v>
      </c>
      <c r="E6" s="86">
        <v>2007</v>
      </c>
      <c r="F6" s="87" t="s">
        <v>0</v>
      </c>
      <c r="G6" s="86">
        <v>2008</v>
      </c>
      <c r="H6" s="86">
        <v>2007</v>
      </c>
      <c r="I6" s="87" t="s">
        <v>0</v>
      </c>
    </row>
    <row r="7" spans="1:9" ht="13.5" customHeight="1">
      <c r="A7" s="77"/>
      <c r="B7" s="77"/>
      <c r="C7" s="78"/>
      <c r="D7" s="193" t="s">
        <v>21</v>
      </c>
      <c r="E7" s="194"/>
      <c r="F7" s="88" t="s">
        <v>2</v>
      </c>
      <c r="G7" s="193" t="s">
        <v>21</v>
      </c>
      <c r="H7" s="194"/>
      <c r="I7" s="88" t="s">
        <v>2</v>
      </c>
    </row>
    <row r="8" spans="1:9" ht="13.5" customHeight="1">
      <c r="A8" s="89"/>
      <c r="B8" s="89"/>
      <c r="C8" s="90"/>
      <c r="D8" s="195"/>
      <c r="E8" s="196"/>
      <c r="F8" s="91" t="s">
        <v>3</v>
      </c>
      <c r="G8" s="195"/>
      <c r="H8" s="196"/>
      <c r="I8" s="91" t="s">
        <v>3</v>
      </c>
    </row>
    <row r="9" spans="4:29" ht="13.5" customHeight="1">
      <c r="D9" s="92"/>
      <c r="E9" s="93"/>
      <c r="F9" s="94"/>
      <c r="G9" s="92"/>
      <c r="H9" s="93"/>
      <c r="I9" s="95"/>
      <c r="AC9" s="77"/>
    </row>
    <row r="10" spans="1:9" ht="13.5" customHeight="1">
      <c r="A10" s="68" t="s">
        <v>22</v>
      </c>
      <c r="D10" s="92">
        <v>785.7</v>
      </c>
      <c r="E10" s="92">
        <v>721.1</v>
      </c>
      <c r="F10" s="96">
        <f>SUM(D10/E10)*100-100</f>
        <v>8.95853557065594</v>
      </c>
      <c r="G10" s="92">
        <v>440.6</v>
      </c>
      <c r="H10" s="92">
        <v>454</v>
      </c>
      <c r="I10" s="97">
        <f>SUM(G10/H10)*100-100</f>
        <v>-2.9515418502202664</v>
      </c>
    </row>
    <row r="11" spans="4:9" ht="13.5" customHeight="1">
      <c r="D11" s="92"/>
      <c r="E11" s="92"/>
      <c r="F11" s="96"/>
      <c r="G11" s="92"/>
      <c r="H11" s="92"/>
      <c r="I11" s="97"/>
    </row>
    <row r="12" spans="1:9" ht="13.5" customHeight="1">
      <c r="A12" s="68" t="s">
        <v>23</v>
      </c>
      <c r="D12" s="92">
        <f>SUM(D14:D21)</f>
        <v>30172.8</v>
      </c>
      <c r="E12" s="92">
        <f>SUM(E14:E21)</f>
        <v>30641.3</v>
      </c>
      <c r="F12" s="96">
        <f>SUM(D12/E12)*100-100</f>
        <v>-1.5289821254320088</v>
      </c>
      <c r="G12" s="92">
        <f>SUM(G14:G21)</f>
        <v>10680.199999999999</v>
      </c>
      <c r="H12" s="92">
        <f>SUM(H14:H21)</f>
        <v>10814.1</v>
      </c>
      <c r="I12" s="97">
        <f>SUM(G12/H12)*100-100</f>
        <v>-1.2381982781738685</v>
      </c>
    </row>
    <row r="13" spans="1:9" ht="13.5" customHeight="1">
      <c r="A13" s="68" t="s">
        <v>24</v>
      </c>
      <c r="D13" s="98"/>
      <c r="E13" s="98"/>
      <c r="F13" s="96"/>
      <c r="G13" s="98"/>
      <c r="H13" s="98"/>
      <c r="I13" s="97"/>
    </row>
    <row r="14" spans="1:9" ht="13.5" customHeight="1">
      <c r="A14" s="68" t="s">
        <v>25</v>
      </c>
      <c r="D14" s="92">
        <v>14409</v>
      </c>
      <c r="E14" s="92">
        <v>14908.1</v>
      </c>
      <c r="F14" s="96">
        <f aca="true" t="shared" si="0" ref="F14:F20">SUM(D14/E14)*100-100</f>
        <v>-3.3478444603940147</v>
      </c>
      <c r="G14" s="92">
        <v>7950.4</v>
      </c>
      <c r="H14" s="92">
        <v>7861</v>
      </c>
      <c r="I14" s="97">
        <f aca="true" t="shared" si="1" ref="I14:I20">SUM(G14/H14)*100-100</f>
        <v>1.137259890599168</v>
      </c>
    </row>
    <row r="15" spans="1:9" ht="12.75">
      <c r="A15" s="68" t="s">
        <v>26</v>
      </c>
      <c r="D15" s="92">
        <v>5663.9</v>
      </c>
      <c r="E15" s="92">
        <v>6220.6</v>
      </c>
      <c r="F15" s="96">
        <f t="shared" si="0"/>
        <v>-8.949297495418463</v>
      </c>
      <c r="G15" s="92">
        <v>1091.5</v>
      </c>
      <c r="H15" s="92">
        <v>1039.3</v>
      </c>
      <c r="I15" s="97">
        <f t="shared" si="1"/>
        <v>5.022611373039538</v>
      </c>
    </row>
    <row r="16" spans="1:9" ht="13.5" customHeight="1">
      <c r="A16" s="68" t="s">
        <v>27</v>
      </c>
      <c r="D16" s="92">
        <v>3666.3</v>
      </c>
      <c r="E16" s="92">
        <v>3560.7</v>
      </c>
      <c r="F16" s="96">
        <f t="shared" si="0"/>
        <v>2.9657089898053925</v>
      </c>
      <c r="G16" s="92">
        <v>87.3</v>
      </c>
      <c r="H16" s="92">
        <v>50.6</v>
      </c>
      <c r="I16" s="97">
        <f t="shared" si="1"/>
        <v>72.52964426877469</v>
      </c>
    </row>
    <row r="17" spans="1:9" ht="13.5" customHeight="1">
      <c r="A17" s="68" t="s">
        <v>28</v>
      </c>
      <c r="D17" s="92">
        <v>4534.9</v>
      </c>
      <c r="E17" s="92">
        <v>4111.1</v>
      </c>
      <c r="F17" s="96">
        <f t="shared" si="0"/>
        <v>10.308676509936504</v>
      </c>
      <c r="G17" s="92">
        <v>885.5</v>
      </c>
      <c r="H17" s="92">
        <v>918</v>
      </c>
      <c r="I17" s="97">
        <f t="shared" si="1"/>
        <v>-3.540305010893235</v>
      </c>
    </row>
    <row r="18" spans="1:9" ht="13.5" customHeight="1">
      <c r="A18" s="68" t="s">
        <v>29</v>
      </c>
      <c r="D18" s="92">
        <v>776.3</v>
      </c>
      <c r="E18" s="92">
        <v>658.5</v>
      </c>
      <c r="F18" s="96">
        <f t="shared" si="0"/>
        <v>17.889141989369776</v>
      </c>
      <c r="G18" s="92">
        <v>83.4</v>
      </c>
      <c r="H18" s="92">
        <v>142.6</v>
      </c>
      <c r="I18" s="97">
        <f t="shared" si="1"/>
        <v>-41.51472650771388</v>
      </c>
    </row>
    <row r="19" spans="1:9" ht="13.5" customHeight="1">
      <c r="A19" s="68" t="s">
        <v>30</v>
      </c>
      <c r="D19" s="92">
        <v>630</v>
      </c>
      <c r="E19" s="92">
        <v>663.3</v>
      </c>
      <c r="F19" s="96">
        <f t="shared" si="0"/>
        <v>-5.020352781546805</v>
      </c>
      <c r="G19" s="92">
        <v>334.1</v>
      </c>
      <c r="H19" s="92">
        <v>438.5</v>
      </c>
      <c r="I19" s="97">
        <f t="shared" si="1"/>
        <v>-23.808437856328396</v>
      </c>
    </row>
    <row r="20" spans="1:9" ht="13.5" customHeight="1">
      <c r="A20" s="68" t="s">
        <v>31</v>
      </c>
      <c r="D20" s="92">
        <v>492.4</v>
      </c>
      <c r="E20" s="92">
        <v>519</v>
      </c>
      <c r="F20" s="96">
        <f t="shared" si="0"/>
        <v>-5.125240847784212</v>
      </c>
      <c r="G20" s="92">
        <v>248</v>
      </c>
      <c r="H20" s="92">
        <v>364.1</v>
      </c>
      <c r="I20" s="97">
        <f t="shared" si="1"/>
        <v>-31.886844273551233</v>
      </c>
    </row>
    <row r="21" spans="1:9" ht="13.5" customHeight="1">
      <c r="A21" s="68" t="s">
        <v>32</v>
      </c>
      <c r="D21" s="99" t="s">
        <v>41</v>
      </c>
      <c r="E21" s="99" t="s">
        <v>41</v>
      </c>
      <c r="F21" s="96" t="s">
        <v>145</v>
      </c>
      <c r="G21" s="99" t="s">
        <v>41</v>
      </c>
      <c r="H21" s="99" t="s">
        <v>41</v>
      </c>
      <c r="I21" s="96" t="s">
        <v>66</v>
      </c>
    </row>
    <row r="22" spans="4:9" ht="13.5" customHeight="1">
      <c r="D22" s="92"/>
      <c r="E22" s="92"/>
      <c r="F22" s="94"/>
      <c r="G22" s="92"/>
      <c r="H22" s="92"/>
      <c r="I22" s="94"/>
    </row>
    <row r="23" spans="2:9" ht="12.75">
      <c r="B23" s="68" t="s">
        <v>35</v>
      </c>
      <c r="D23" s="92">
        <v>30958.6</v>
      </c>
      <c r="E23" s="92">
        <f>E10+E14+E15+E16+E17+E18+E20+E19</f>
        <v>31362.400000000005</v>
      </c>
      <c r="F23" s="96">
        <f>SUM(D23/E23)*100-100</f>
        <v>-1.2875290156365793</v>
      </c>
      <c r="G23" s="92">
        <v>11120.9</v>
      </c>
      <c r="H23" s="92">
        <f>H10+H14+H15+H16+H17+H18+H20+H19</f>
        <v>11268.1</v>
      </c>
      <c r="I23" s="97">
        <f>SUM(G23/H23)*100-100</f>
        <v>-1.3063426842147408</v>
      </c>
    </row>
    <row r="24" spans="4:9" ht="13.5" customHeight="1">
      <c r="D24" s="92"/>
      <c r="E24" s="92"/>
      <c r="F24" s="92"/>
      <c r="G24" s="92"/>
      <c r="H24" s="92"/>
      <c r="I24" s="101"/>
    </row>
    <row r="25" spans="1:31" ht="13.5" customHeight="1">
      <c r="A25" s="68" t="s">
        <v>36</v>
      </c>
      <c r="D25" s="92">
        <v>859.5</v>
      </c>
      <c r="E25" s="92">
        <v>369.3</v>
      </c>
      <c r="F25" s="96">
        <f aca="true" t="shared" si="2" ref="F25:F30">SUM(D25/E25)*100-100</f>
        <v>132.73761169780664</v>
      </c>
      <c r="G25" s="92">
        <v>190.7</v>
      </c>
      <c r="H25" s="92">
        <v>142.3</v>
      </c>
      <c r="I25" s="97">
        <f aca="true" t="shared" si="3" ref="I25:I30">SUM(G25/H25)*100-100</f>
        <v>34.01264933239631</v>
      </c>
      <c r="AC25" s="23"/>
      <c r="AD25" s="23"/>
      <c r="AE25" s="23"/>
    </row>
    <row r="26" spans="1:9" ht="12.75">
      <c r="A26" s="68" t="s">
        <v>37</v>
      </c>
      <c r="D26" s="92">
        <v>72.4</v>
      </c>
      <c r="E26" s="92">
        <v>49</v>
      </c>
      <c r="F26" s="96">
        <f t="shared" si="2"/>
        <v>47.755102040816354</v>
      </c>
      <c r="G26" s="92">
        <v>30.6</v>
      </c>
      <c r="H26" s="92">
        <v>19.8</v>
      </c>
      <c r="I26" s="97">
        <f t="shared" si="3"/>
        <v>54.54545454545453</v>
      </c>
    </row>
    <row r="27" spans="1:9" ht="13.5" customHeight="1">
      <c r="A27" s="68" t="s">
        <v>38</v>
      </c>
      <c r="D27" s="92">
        <v>411.4</v>
      </c>
      <c r="E27" s="92">
        <v>314.9</v>
      </c>
      <c r="F27" s="96">
        <f t="shared" si="2"/>
        <v>30.64464909495078</v>
      </c>
      <c r="G27" s="92">
        <v>228.5</v>
      </c>
      <c r="H27" s="92">
        <v>200.8</v>
      </c>
      <c r="I27" s="97">
        <f t="shared" si="3"/>
        <v>13.794820717131472</v>
      </c>
    </row>
    <row r="28" spans="1:9" ht="13.5" customHeight="1">
      <c r="A28" s="68" t="s">
        <v>39</v>
      </c>
      <c r="D28" s="92">
        <v>2603</v>
      </c>
      <c r="E28" s="92">
        <v>2837.2</v>
      </c>
      <c r="F28" s="96">
        <f t="shared" si="2"/>
        <v>-8.25461722825321</v>
      </c>
      <c r="G28" s="92">
        <v>158.3</v>
      </c>
      <c r="H28" s="92">
        <v>107.6</v>
      </c>
      <c r="I28" s="97">
        <f t="shared" si="3"/>
        <v>47.11895910780669</v>
      </c>
    </row>
    <row r="29" spans="1:9" ht="13.5" customHeight="1">
      <c r="A29" s="68" t="s">
        <v>40</v>
      </c>
      <c r="D29" s="92">
        <v>3.8</v>
      </c>
      <c r="E29" s="92">
        <v>3</v>
      </c>
      <c r="F29" s="96">
        <f t="shared" si="2"/>
        <v>26.666666666666657</v>
      </c>
      <c r="G29" s="92">
        <v>3.4</v>
      </c>
      <c r="H29" s="92">
        <v>2.7</v>
      </c>
      <c r="I29" s="97">
        <f t="shared" si="3"/>
        <v>25.92592592592591</v>
      </c>
    </row>
    <row r="30" spans="1:9" ht="12.75">
      <c r="A30" s="68" t="s">
        <v>43</v>
      </c>
      <c r="D30" s="92">
        <v>0.3</v>
      </c>
      <c r="E30" s="92">
        <v>6.9</v>
      </c>
      <c r="F30" s="96">
        <f t="shared" si="2"/>
        <v>-95.65217391304348</v>
      </c>
      <c r="G30" s="92">
        <v>0.3</v>
      </c>
      <c r="H30" s="92">
        <v>6.2</v>
      </c>
      <c r="I30" s="97">
        <f t="shared" si="3"/>
        <v>-95.16129032258064</v>
      </c>
    </row>
    <row r="31" spans="4:9" ht="13.5" customHeight="1">
      <c r="D31" s="92"/>
      <c r="E31" s="92"/>
      <c r="F31" s="96"/>
      <c r="G31" s="92"/>
      <c r="H31" s="92"/>
      <c r="I31" s="101"/>
    </row>
    <row r="32" spans="2:9" ht="13.5" customHeight="1">
      <c r="B32" s="68" t="s">
        <v>44</v>
      </c>
      <c r="D32" s="92">
        <f>SUM(D25:D30)</f>
        <v>3950.4000000000005</v>
      </c>
      <c r="E32" s="92">
        <f>SUM(E25:E30)</f>
        <v>3580.2999999999997</v>
      </c>
      <c r="F32" s="96">
        <f>SUM(D32/E32)*100-100</f>
        <v>10.337122587492686</v>
      </c>
      <c r="G32" s="92">
        <f>SUM(G25:G30)</f>
        <v>611.7999999999998</v>
      </c>
      <c r="H32" s="92">
        <f>SUM(H25:H30)</f>
        <v>479.4</v>
      </c>
      <c r="I32" s="97">
        <f>SUM(G32/H32)*100-100</f>
        <v>27.617855652899422</v>
      </c>
    </row>
    <row r="33" spans="4:9" ht="12.75">
      <c r="D33" s="92"/>
      <c r="E33" s="92"/>
      <c r="F33" s="96"/>
      <c r="G33" s="92"/>
      <c r="H33" s="92"/>
      <c r="I33" s="97"/>
    </row>
    <row r="34" spans="1:9" ht="13.5" customHeight="1">
      <c r="A34" s="68" t="s">
        <v>45</v>
      </c>
      <c r="D34" s="92">
        <v>4434.4</v>
      </c>
      <c r="E34" s="92">
        <v>3379.2</v>
      </c>
      <c r="F34" s="96">
        <f aca="true" t="shared" si="4" ref="F34:F40">SUM(D34/E34)*100-100</f>
        <v>31.22632575757575</v>
      </c>
      <c r="G34" s="92">
        <v>1295.7</v>
      </c>
      <c r="H34" s="92">
        <v>1108.3</v>
      </c>
      <c r="I34" s="97">
        <f aca="true" t="shared" si="5" ref="I34:I40">SUM(G34/H34)*100-100</f>
        <v>16.908779211404863</v>
      </c>
    </row>
    <row r="35" spans="1:9" ht="13.5" customHeight="1">
      <c r="A35" s="68" t="s">
        <v>46</v>
      </c>
      <c r="D35" s="92">
        <v>3643.7</v>
      </c>
      <c r="E35" s="92">
        <v>2881.8</v>
      </c>
      <c r="F35" s="96">
        <f t="shared" si="4"/>
        <v>26.4383371503921</v>
      </c>
      <c r="G35" s="92">
        <v>422.1</v>
      </c>
      <c r="H35" s="92">
        <v>289.6</v>
      </c>
      <c r="I35" s="97">
        <f t="shared" si="5"/>
        <v>45.752762430939214</v>
      </c>
    </row>
    <row r="36" spans="1:9" ht="13.5" customHeight="1">
      <c r="A36" s="68" t="s">
        <v>47</v>
      </c>
      <c r="D36" s="92">
        <v>7435.2</v>
      </c>
      <c r="E36" s="92">
        <v>8783.3</v>
      </c>
      <c r="F36" s="96">
        <f t="shared" si="4"/>
        <v>-15.348445345143631</v>
      </c>
      <c r="G36" s="92">
        <v>1923.6</v>
      </c>
      <c r="H36" s="92">
        <v>2217.7</v>
      </c>
      <c r="I36" s="97">
        <f t="shared" si="5"/>
        <v>-13.261487126302015</v>
      </c>
    </row>
    <row r="37" spans="1:9" ht="13.5" customHeight="1">
      <c r="A37" s="68" t="s">
        <v>48</v>
      </c>
      <c r="D37" s="92">
        <v>505.7</v>
      </c>
      <c r="E37" s="92">
        <v>622.5</v>
      </c>
      <c r="F37" s="96">
        <f t="shared" si="4"/>
        <v>-18.763052208835347</v>
      </c>
      <c r="G37" s="99" t="s">
        <v>41</v>
      </c>
      <c r="H37" s="99" t="s">
        <v>41</v>
      </c>
      <c r="I37" s="96" t="s">
        <v>66</v>
      </c>
    </row>
    <row r="38" spans="1:9" ht="13.5" customHeight="1">
      <c r="A38" s="68" t="s">
        <v>49</v>
      </c>
      <c r="D38" s="92">
        <v>39.8</v>
      </c>
      <c r="E38" s="92">
        <v>2.3</v>
      </c>
      <c r="F38" s="96" t="s">
        <v>145</v>
      </c>
      <c r="G38" s="99" t="s">
        <v>41</v>
      </c>
      <c r="H38" s="92">
        <v>2</v>
      </c>
      <c r="I38" s="96" t="s">
        <v>66</v>
      </c>
    </row>
    <row r="39" spans="1:9" ht="12.75">
      <c r="A39" s="68" t="s">
        <v>50</v>
      </c>
      <c r="D39" s="92">
        <v>1000.1</v>
      </c>
      <c r="E39" s="92">
        <v>1062.7</v>
      </c>
      <c r="F39" s="96">
        <f t="shared" si="4"/>
        <v>-5.89065587654089</v>
      </c>
      <c r="G39" s="92">
        <v>529.5</v>
      </c>
      <c r="H39" s="92">
        <v>543.4</v>
      </c>
      <c r="I39" s="97">
        <f t="shared" si="5"/>
        <v>-2.557968347442028</v>
      </c>
    </row>
    <row r="40" spans="1:9" ht="13.5" customHeight="1">
      <c r="A40" s="68" t="s">
        <v>51</v>
      </c>
      <c r="D40" s="92">
        <v>0.2</v>
      </c>
      <c r="E40" s="92">
        <v>1</v>
      </c>
      <c r="F40" s="96">
        <f t="shared" si="4"/>
        <v>-80</v>
      </c>
      <c r="G40" s="92">
        <v>0.2</v>
      </c>
      <c r="H40" s="92">
        <v>0.9</v>
      </c>
      <c r="I40" s="97">
        <f t="shared" si="5"/>
        <v>-77.77777777777777</v>
      </c>
    </row>
    <row r="41" spans="4:9" ht="13.5" customHeight="1">
      <c r="D41" s="92"/>
      <c r="E41" s="92"/>
      <c r="F41" s="94"/>
      <c r="G41" s="92"/>
      <c r="H41" s="92"/>
      <c r="I41" s="97"/>
    </row>
    <row r="42" spans="2:9" ht="13.5" customHeight="1">
      <c r="B42" s="68" t="s">
        <v>52</v>
      </c>
      <c r="D42" s="92">
        <f>SUM(D34:D40)</f>
        <v>17059.1</v>
      </c>
      <c r="E42" s="92">
        <v>16732.7</v>
      </c>
      <c r="F42" s="96">
        <f>SUM(D42/E42)*100-100</f>
        <v>1.9506714397556664</v>
      </c>
      <c r="G42" s="92">
        <f>SUM(G34:G40)</f>
        <v>4171.099999999999</v>
      </c>
      <c r="H42" s="92">
        <v>4161.8</v>
      </c>
      <c r="I42" s="97">
        <f>SUM(G42/H42)*100-100</f>
        <v>0.223461002450847</v>
      </c>
    </row>
    <row r="43" spans="4:9" ht="13.5" customHeight="1">
      <c r="D43" s="92"/>
      <c r="E43" s="92"/>
      <c r="F43" s="96"/>
      <c r="G43" s="92"/>
      <c r="H43" s="92"/>
      <c r="I43" s="97"/>
    </row>
    <row r="44" spans="1:9" ht="12.75">
      <c r="A44" s="68" t="s">
        <v>53</v>
      </c>
      <c r="D44" s="92">
        <v>270.6</v>
      </c>
      <c r="E44" s="92">
        <v>247.4</v>
      </c>
      <c r="F44" s="96">
        <f>SUM(D44/E44)*100-100</f>
        <v>9.377526273241713</v>
      </c>
      <c r="G44" s="92">
        <v>215.7</v>
      </c>
      <c r="H44" s="92">
        <v>197.3</v>
      </c>
      <c r="I44" s="97">
        <f>SUM(G44/H44)*100-100</f>
        <v>9.325899645210328</v>
      </c>
    </row>
    <row r="45" spans="1:9" ht="13.5" customHeight="1">
      <c r="A45" s="68" t="s">
        <v>54</v>
      </c>
      <c r="D45" s="92">
        <v>503</v>
      </c>
      <c r="E45" s="92">
        <v>551</v>
      </c>
      <c r="F45" s="96">
        <f>SUM(D45/E45)*100-100</f>
        <v>-8.711433756805803</v>
      </c>
      <c r="G45" s="92">
        <v>324.2</v>
      </c>
      <c r="H45" s="92">
        <v>427.1</v>
      </c>
      <c r="I45" s="97">
        <f>SUM(G45/H45)*100-100</f>
        <v>-24.092718332943107</v>
      </c>
    </row>
    <row r="46" spans="1:9" ht="13.5" customHeight="1">
      <c r="A46" s="68" t="s">
        <v>55</v>
      </c>
      <c r="D46" s="92">
        <v>1785.5</v>
      </c>
      <c r="E46" s="92">
        <v>1669.1</v>
      </c>
      <c r="F46" s="96">
        <f>SUM(D46/E46)*100-100</f>
        <v>6.973818225390943</v>
      </c>
      <c r="G46" s="92">
        <v>1472</v>
      </c>
      <c r="H46" s="92">
        <v>1374.9</v>
      </c>
      <c r="I46" s="97">
        <f>SUM(G46/H46)*100-100</f>
        <v>7.062331805949512</v>
      </c>
    </row>
    <row r="47" spans="1:9" ht="12.75">
      <c r="A47" s="68" t="s">
        <v>56</v>
      </c>
      <c r="D47" s="92">
        <v>26849.2</v>
      </c>
      <c r="E47" s="92">
        <v>27403.3</v>
      </c>
      <c r="F47" s="96">
        <f>SUM(D47/E47)*100-100</f>
        <v>-2.022019245857237</v>
      </c>
      <c r="G47" s="92">
        <v>20712.3</v>
      </c>
      <c r="H47" s="92">
        <v>21170.3</v>
      </c>
      <c r="I47" s="97">
        <f>SUM(G47/H47)*100-100</f>
        <v>-2.1634081708809134</v>
      </c>
    </row>
    <row r="48" spans="4:9" ht="13.5" customHeight="1">
      <c r="D48" s="92"/>
      <c r="E48" s="92"/>
      <c r="F48" s="96"/>
      <c r="G48" s="92"/>
      <c r="H48" s="92"/>
      <c r="I48" s="97"/>
    </row>
    <row r="49" spans="2:9" ht="13.5" customHeight="1">
      <c r="B49" s="68" t="s">
        <v>57</v>
      </c>
      <c r="D49" s="92">
        <v>29408.2</v>
      </c>
      <c r="E49" s="92">
        <v>29870.9</v>
      </c>
      <c r="F49" s="96">
        <f>SUM(D49/E49)*100-100</f>
        <v>-1.5489991931947173</v>
      </c>
      <c r="G49" s="92">
        <v>22724.1</v>
      </c>
      <c r="H49" s="92">
        <f>SUM(H44:H47)</f>
        <v>23169.6</v>
      </c>
      <c r="I49" s="97">
        <f>SUM(G49/H49)*100-100</f>
        <v>-1.922778123057796</v>
      </c>
    </row>
    <row r="50" spans="4:9" ht="13.5" customHeight="1">
      <c r="D50" s="92"/>
      <c r="E50" s="92"/>
      <c r="F50" s="96"/>
      <c r="G50" s="92"/>
      <c r="H50" s="92"/>
      <c r="I50" s="97"/>
    </row>
    <row r="51" spans="1:9" ht="12.75">
      <c r="A51" s="68" t="s">
        <v>58</v>
      </c>
      <c r="D51" s="92">
        <v>879</v>
      </c>
      <c r="E51" s="92">
        <v>925.7</v>
      </c>
      <c r="F51" s="96">
        <f>SUM(D51/E51)*100-100</f>
        <v>-5.044830938749058</v>
      </c>
      <c r="G51" s="92">
        <v>135.6</v>
      </c>
      <c r="H51" s="92">
        <v>104.1</v>
      </c>
      <c r="I51" s="97">
        <f>SUM(G51/H51)*100-100</f>
        <v>30.259365994236305</v>
      </c>
    </row>
    <row r="52" spans="4:9" ht="13.5" customHeight="1">
      <c r="D52" s="92"/>
      <c r="E52" s="92"/>
      <c r="F52" s="94"/>
      <c r="G52" s="92"/>
      <c r="H52" s="92"/>
      <c r="I52" s="102"/>
    </row>
    <row r="53" spans="1:9" ht="13.5" customHeight="1">
      <c r="A53" s="68" t="s">
        <v>59</v>
      </c>
      <c r="D53" s="99" t="s">
        <v>41</v>
      </c>
      <c r="E53" s="99" t="s">
        <v>41</v>
      </c>
      <c r="F53" s="99" t="s">
        <v>33</v>
      </c>
      <c r="G53" s="99" t="s">
        <v>41</v>
      </c>
      <c r="H53" s="99" t="s">
        <v>41</v>
      </c>
      <c r="I53" s="100" t="s">
        <v>34</v>
      </c>
    </row>
    <row r="54" spans="4:9" ht="12.75">
      <c r="D54" s="92"/>
      <c r="E54" s="92"/>
      <c r="F54" s="103"/>
      <c r="G54" s="92"/>
      <c r="H54" s="92"/>
      <c r="I54" s="102"/>
    </row>
    <row r="55" spans="1:9" ht="13.5" customHeight="1">
      <c r="A55" s="72"/>
      <c r="B55" s="72"/>
      <c r="C55" s="72" t="s">
        <v>60</v>
      </c>
      <c r="D55" s="104">
        <v>82255.2</v>
      </c>
      <c r="E55" s="104">
        <v>82472</v>
      </c>
      <c r="F55" s="105">
        <f>SUM(D55/E55)*100-100</f>
        <v>-0.26287709768165257</v>
      </c>
      <c r="G55" s="104">
        <v>38763.5</v>
      </c>
      <c r="H55" s="104">
        <v>39183</v>
      </c>
      <c r="I55" s="106">
        <f>SUM(G55/H55)*100-100</f>
        <v>-1.070617359569198</v>
      </c>
    </row>
    <row r="56" ht="12.75">
      <c r="A56" s="68" t="s">
        <v>61</v>
      </c>
    </row>
    <row r="57" spans="1:8" ht="12.75">
      <c r="A57" s="68" t="s">
        <v>62</v>
      </c>
      <c r="D57" s="107"/>
      <c r="E57" s="107"/>
      <c r="G57" s="107"/>
      <c r="H57" s="107"/>
    </row>
    <row r="58" spans="4:8" ht="13.5" customHeight="1">
      <c r="D58" s="107"/>
      <c r="E58" s="107"/>
      <c r="G58" s="107"/>
      <c r="H58" s="107"/>
    </row>
    <row r="59" spans="4:8" ht="13.5" customHeight="1">
      <c r="D59" s="107"/>
      <c r="E59" s="107"/>
      <c r="G59" s="107"/>
      <c r="H59" s="107"/>
    </row>
    <row r="60" spans="4:8" ht="13.5" customHeight="1">
      <c r="D60" s="107"/>
      <c r="E60" s="107"/>
      <c r="G60" s="107"/>
      <c r="H60" s="107"/>
    </row>
    <row r="61" spans="4:8" ht="13.5" customHeight="1">
      <c r="D61" s="107"/>
      <c r="E61" s="107"/>
      <c r="G61" s="107"/>
      <c r="H61" s="107"/>
    </row>
    <row r="62" spans="4:8" ht="13.5" customHeight="1">
      <c r="D62" s="107"/>
      <c r="E62" s="107"/>
      <c r="G62" s="107"/>
      <c r="H62" s="107"/>
    </row>
    <row r="63" ht="13.5" customHeight="1"/>
    <row r="64" ht="13.5" customHeight="1">
      <c r="A64" s="142">
        <v>2</v>
      </c>
    </row>
    <row r="65" ht="13.5" customHeight="1"/>
    <row r="66" ht="13.5" customHeight="1"/>
    <row r="67" ht="13.5" customHeight="1"/>
    <row r="68" spans="4:9" ht="12.75">
      <c r="D68" s="108">
        <f>SUM(D23+D32+D42+D49+D51)</f>
        <v>82255.3</v>
      </c>
      <c r="E68" s="108">
        <f>SUM(E23+E32+E42+E49+E51)</f>
        <v>82472.00000000001</v>
      </c>
      <c r="F68" s="23"/>
      <c r="G68" s="108">
        <f>SUM(G23+G32+G42+G49+G51)</f>
        <v>38763.49999999999</v>
      </c>
      <c r="H68" s="108">
        <f>SUM(H23+H32+H42+H49+H51)</f>
        <v>39182.99999999999</v>
      </c>
      <c r="I68" s="23"/>
    </row>
    <row r="69" spans="4:9" ht="13.5" customHeight="1">
      <c r="D69" s="23"/>
      <c r="E69" s="23"/>
      <c r="F69" s="23"/>
      <c r="G69" s="23"/>
      <c r="H69" s="23"/>
      <c r="I69" s="23"/>
    </row>
    <row r="70" spans="4:9" ht="12.75">
      <c r="D70" s="23"/>
      <c r="E70" s="23"/>
      <c r="F70" s="23"/>
      <c r="G70" s="23"/>
      <c r="H70" s="23"/>
      <c r="I70" s="23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D7:E8"/>
    <mergeCell ref="G7:H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0"/>
  <sheetViews>
    <sheetView workbookViewId="0" topLeftCell="A16">
      <selection activeCell="A1" sqref="A1:H57"/>
    </sheetView>
  </sheetViews>
  <sheetFormatPr defaultColWidth="11.421875" defaultRowHeight="12.75"/>
  <cols>
    <col min="1" max="2" width="9.8515625" style="68" customWidth="1"/>
    <col min="3" max="3" width="11.28125" style="109" customWidth="1"/>
    <col min="4" max="5" width="9.8515625" style="68" customWidth="1"/>
    <col min="6" max="6" width="10.8515625" style="110" customWidth="1"/>
    <col min="7" max="7" width="11.421875" style="68" customWidth="1"/>
    <col min="8" max="8" width="35.00390625" style="68" customWidth="1"/>
    <col min="9" max="16384" width="11.421875" style="68" customWidth="1"/>
  </cols>
  <sheetData>
    <row r="3" spans="1:8" ht="13.5" customHeight="1">
      <c r="A3" s="74"/>
      <c r="B3" s="72"/>
      <c r="C3" s="111" t="s">
        <v>63</v>
      </c>
      <c r="D3" s="72"/>
      <c r="E3" s="72"/>
      <c r="F3" s="112"/>
      <c r="G3" s="72"/>
      <c r="H3" s="72"/>
    </row>
    <row r="4" spans="1:8" ht="13.5" customHeight="1">
      <c r="A4" s="79" t="s">
        <v>18</v>
      </c>
      <c r="B4" s="80"/>
      <c r="C4" s="81"/>
      <c r="D4" s="82" t="s">
        <v>64</v>
      </c>
      <c r="E4" s="83"/>
      <c r="F4" s="113"/>
      <c r="G4" s="77"/>
      <c r="H4" s="77"/>
    </row>
    <row r="5" spans="1:8" ht="13.5" customHeight="1">
      <c r="A5" s="79" t="s">
        <v>154</v>
      </c>
      <c r="B5" s="80"/>
      <c r="C5" s="81"/>
      <c r="D5" s="79" t="s">
        <v>154</v>
      </c>
      <c r="E5" s="80"/>
      <c r="F5" s="85"/>
      <c r="G5" s="77"/>
      <c r="H5" s="77" t="s">
        <v>20</v>
      </c>
    </row>
    <row r="6" spans="1:8" ht="13.5" customHeight="1">
      <c r="A6" s="86">
        <v>2008</v>
      </c>
      <c r="B6" s="86">
        <v>2007</v>
      </c>
      <c r="C6" s="114" t="s">
        <v>0</v>
      </c>
      <c r="D6" s="86">
        <v>2008</v>
      </c>
      <c r="E6" s="86">
        <v>2007</v>
      </c>
      <c r="F6" s="115" t="s">
        <v>0</v>
      </c>
      <c r="G6" s="77"/>
      <c r="H6" s="77"/>
    </row>
    <row r="7" spans="1:8" ht="13.5" customHeight="1">
      <c r="A7" s="193" t="s">
        <v>21</v>
      </c>
      <c r="B7" s="194"/>
      <c r="C7" s="116" t="s">
        <v>2</v>
      </c>
      <c r="D7" s="193" t="s">
        <v>21</v>
      </c>
      <c r="E7" s="194"/>
      <c r="F7" s="117" t="s">
        <v>2</v>
      </c>
      <c r="G7" s="77"/>
      <c r="H7" s="77"/>
    </row>
    <row r="8" spans="1:8" ht="13.5" customHeight="1">
      <c r="A8" s="195"/>
      <c r="B8" s="196"/>
      <c r="C8" s="118" t="s">
        <v>3</v>
      </c>
      <c r="D8" s="195"/>
      <c r="E8" s="196"/>
      <c r="F8" s="119" t="s">
        <v>3</v>
      </c>
      <c r="G8" s="89"/>
      <c r="H8" s="89"/>
    </row>
    <row r="9" spans="1:6" ht="13.5" customHeight="1">
      <c r="A9" s="92"/>
      <c r="B9" s="93"/>
      <c r="C9" s="101"/>
      <c r="D9" s="92"/>
      <c r="E9" s="93"/>
      <c r="F9" s="120"/>
    </row>
    <row r="10" spans="1:7" ht="13.5" customHeight="1">
      <c r="A10" s="92">
        <v>1230.8</v>
      </c>
      <c r="B10" s="92">
        <v>1428.9</v>
      </c>
      <c r="C10" s="97">
        <f>SUM(A10/B10)*100-100</f>
        <v>-13.863811323395623</v>
      </c>
      <c r="D10" s="92">
        <v>329.2</v>
      </c>
      <c r="E10" s="92">
        <v>431.9</v>
      </c>
      <c r="F10" s="97">
        <f>SUM(D10/E10)*100-100</f>
        <v>-23.778652465848566</v>
      </c>
      <c r="G10" s="68" t="s">
        <v>22</v>
      </c>
    </row>
    <row r="11" spans="1:6" ht="13.5" customHeight="1">
      <c r="A11" s="92"/>
      <c r="B11" s="92"/>
      <c r="C11" s="97"/>
      <c r="D11" s="92"/>
      <c r="E11" s="92"/>
      <c r="F11" s="97"/>
    </row>
    <row r="12" spans="1:7" ht="13.5" customHeight="1">
      <c r="A12" s="92">
        <f>SUM(A14:A21)</f>
        <v>22425.2</v>
      </c>
      <c r="B12" s="92">
        <f>SUM(B14:B21)</f>
        <v>22678.100000000002</v>
      </c>
      <c r="C12" s="97">
        <f>SUM(A12/B12)*100-100</f>
        <v>-1.1151727878437896</v>
      </c>
      <c r="D12" s="92">
        <f>SUM(D14:D21)</f>
        <v>13437.6</v>
      </c>
      <c r="E12" s="92">
        <f>SUM(E14:E21)</f>
        <v>13870.700000000003</v>
      </c>
      <c r="F12" s="97">
        <f>SUM(D12/E12)*100-100</f>
        <v>-3.1224091069665008</v>
      </c>
      <c r="G12" s="68" t="s">
        <v>23</v>
      </c>
    </row>
    <row r="13" spans="1:7" ht="13.5" customHeight="1">
      <c r="A13" s="98"/>
      <c r="B13" s="98"/>
      <c r="C13" s="97"/>
      <c r="D13" s="98"/>
      <c r="E13" s="98"/>
      <c r="F13" s="97"/>
      <c r="G13" s="68" t="s">
        <v>24</v>
      </c>
    </row>
    <row r="14" spans="1:7" ht="13.5" customHeight="1">
      <c r="A14" s="92">
        <v>13674.7</v>
      </c>
      <c r="B14" s="92">
        <v>14533</v>
      </c>
      <c r="C14" s="97">
        <f aca="true" t="shared" si="0" ref="C14:C20">SUM(A14/B14)*100-100</f>
        <v>-5.9058694006743195</v>
      </c>
      <c r="D14" s="92">
        <v>10197.6</v>
      </c>
      <c r="E14" s="92">
        <v>10872.7</v>
      </c>
      <c r="F14" s="97">
        <f aca="true" t="shared" si="1" ref="F14:F20">SUM(D14/E14)*100-100</f>
        <v>-6.209129287113598</v>
      </c>
      <c r="G14" s="68" t="s">
        <v>25</v>
      </c>
    </row>
    <row r="15" spans="1:7" ht="12">
      <c r="A15" s="92">
        <v>1421.1</v>
      </c>
      <c r="B15" s="92">
        <v>1535.5</v>
      </c>
      <c r="C15" s="97">
        <f t="shared" si="0"/>
        <v>-7.450341908173243</v>
      </c>
      <c r="D15" s="92">
        <v>802</v>
      </c>
      <c r="E15" s="92">
        <v>859.6</v>
      </c>
      <c r="F15" s="97">
        <f t="shared" si="1"/>
        <v>-6.700791065611909</v>
      </c>
      <c r="G15" s="68" t="s">
        <v>26</v>
      </c>
    </row>
    <row r="16" spans="1:7" ht="13.5" customHeight="1">
      <c r="A16" s="92">
        <v>1039.8</v>
      </c>
      <c r="B16" s="92">
        <v>973.9</v>
      </c>
      <c r="C16" s="97">
        <f t="shared" si="0"/>
        <v>6.7666084813635905</v>
      </c>
      <c r="D16" s="92">
        <v>50.6</v>
      </c>
      <c r="E16" s="92">
        <v>53.6</v>
      </c>
      <c r="F16" s="97">
        <f t="shared" si="1"/>
        <v>-5.597014925373131</v>
      </c>
      <c r="G16" s="68" t="s">
        <v>27</v>
      </c>
    </row>
    <row r="17" spans="1:7" ht="13.5" customHeight="1">
      <c r="A17" s="92">
        <v>3938</v>
      </c>
      <c r="B17" s="92">
        <v>3188.7</v>
      </c>
      <c r="C17" s="97">
        <f t="shared" si="0"/>
        <v>23.49860444695331</v>
      </c>
      <c r="D17" s="92">
        <v>1392</v>
      </c>
      <c r="E17" s="92">
        <v>1113.1</v>
      </c>
      <c r="F17" s="97">
        <f t="shared" si="1"/>
        <v>25.056149492408593</v>
      </c>
      <c r="G17" s="68" t="s">
        <v>28</v>
      </c>
    </row>
    <row r="18" spans="1:7" ht="13.5" customHeight="1">
      <c r="A18" s="92">
        <v>496.5</v>
      </c>
      <c r="B18" s="92">
        <v>592</v>
      </c>
      <c r="C18" s="97">
        <f t="shared" si="0"/>
        <v>-16.131756756756758</v>
      </c>
      <c r="D18" s="92">
        <v>57.1</v>
      </c>
      <c r="E18" s="92">
        <v>81.7</v>
      </c>
      <c r="F18" s="97">
        <f t="shared" si="1"/>
        <v>-30.110159118727054</v>
      </c>
      <c r="G18" s="68" t="s">
        <v>29</v>
      </c>
    </row>
    <row r="19" spans="1:7" ht="13.5" customHeight="1">
      <c r="A19" s="92">
        <v>1207.2</v>
      </c>
      <c r="B19" s="92">
        <v>1185.8</v>
      </c>
      <c r="C19" s="97">
        <f t="shared" si="0"/>
        <v>1.8046888176758387</v>
      </c>
      <c r="D19" s="92">
        <v>767.3</v>
      </c>
      <c r="E19" s="92">
        <v>634.4</v>
      </c>
      <c r="F19" s="97">
        <f t="shared" si="1"/>
        <v>20.948928121059268</v>
      </c>
      <c r="G19" s="68" t="s">
        <v>30</v>
      </c>
    </row>
    <row r="20" spans="1:7" ht="13.5" customHeight="1">
      <c r="A20" s="92">
        <v>647.9</v>
      </c>
      <c r="B20" s="92">
        <v>669.2</v>
      </c>
      <c r="C20" s="97">
        <f t="shared" si="0"/>
        <v>-3.182904961147642</v>
      </c>
      <c r="D20" s="92">
        <v>171</v>
      </c>
      <c r="E20" s="92">
        <v>255.6</v>
      </c>
      <c r="F20" s="97">
        <f t="shared" si="1"/>
        <v>-33.098591549295776</v>
      </c>
      <c r="G20" s="68" t="s">
        <v>31</v>
      </c>
    </row>
    <row r="21" spans="1:7" ht="13.5" customHeight="1">
      <c r="A21" s="99" t="s">
        <v>41</v>
      </c>
      <c r="B21" s="99" t="s">
        <v>41</v>
      </c>
      <c r="C21" s="94" t="s">
        <v>66</v>
      </c>
      <c r="D21" s="99" t="s">
        <v>41</v>
      </c>
      <c r="E21" s="99" t="s">
        <v>41</v>
      </c>
      <c r="F21" s="94" t="s">
        <v>66</v>
      </c>
      <c r="G21" s="68" t="s">
        <v>32</v>
      </c>
    </row>
    <row r="22" spans="1:6" ht="13.5" customHeight="1">
      <c r="A22" s="92"/>
      <c r="B22" s="92"/>
      <c r="C22" s="101"/>
      <c r="D22" s="92"/>
      <c r="E22" s="92"/>
      <c r="F22" s="94"/>
    </row>
    <row r="23" spans="1:8" ht="12">
      <c r="A23" s="92">
        <f>SUM(A10:A12)</f>
        <v>23656</v>
      </c>
      <c r="B23" s="92">
        <v>24106.8</v>
      </c>
      <c r="C23" s="97">
        <f>SUM(A23/B23)*100-100</f>
        <v>-1.8700117809082855</v>
      </c>
      <c r="D23" s="92">
        <v>13766.6</v>
      </c>
      <c r="E23" s="92">
        <v>14302.5</v>
      </c>
      <c r="F23" s="97">
        <f>SUM(D23/E23)*100-100</f>
        <v>-3.746897395560211</v>
      </c>
      <c r="H23" s="68" t="s">
        <v>35</v>
      </c>
    </row>
    <row r="24" spans="1:6" ht="13.5" customHeight="1">
      <c r="A24" s="92"/>
      <c r="B24" s="92"/>
      <c r="C24" s="92"/>
      <c r="D24" s="92"/>
      <c r="E24" s="92"/>
      <c r="F24" s="101"/>
    </row>
    <row r="25" spans="1:7" ht="13.5" customHeight="1">
      <c r="A25" s="92">
        <v>1076.8</v>
      </c>
      <c r="B25" s="92">
        <v>790.7</v>
      </c>
      <c r="C25" s="97">
        <f aca="true" t="shared" si="2" ref="C25:C30">SUM(A25/B25)*100-100</f>
        <v>36.183128873150366</v>
      </c>
      <c r="D25" s="92">
        <v>328.8</v>
      </c>
      <c r="E25" s="92">
        <v>331.8</v>
      </c>
      <c r="F25" s="97">
        <f aca="true" t="shared" si="3" ref="F25:F30">SUM(D25/E25)*100-100</f>
        <v>-0.9041591320072371</v>
      </c>
      <c r="G25" s="68" t="s">
        <v>36</v>
      </c>
    </row>
    <row r="26" spans="1:7" ht="12">
      <c r="A26" s="92">
        <v>323.3</v>
      </c>
      <c r="B26" s="92">
        <v>460.2</v>
      </c>
      <c r="C26" s="97">
        <f t="shared" si="2"/>
        <v>-29.747935680139065</v>
      </c>
      <c r="D26" s="92">
        <v>112.2</v>
      </c>
      <c r="E26" s="92">
        <v>111.7</v>
      </c>
      <c r="F26" s="97">
        <f t="shared" si="3"/>
        <v>0.44762757385854</v>
      </c>
      <c r="G26" s="68" t="s">
        <v>37</v>
      </c>
    </row>
    <row r="27" spans="1:7" ht="13.5" customHeight="1">
      <c r="A27" s="92">
        <v>635.1</v>
      </c>
      <c r="B27" s="92">
        <v>610.4</v>
      </c>
      <c r="C27" s="97">
        <f t="shared" si="2"/>
        <v>4.04652686762779</v>
      </c>
      <c r="D27" s="92">
        <v>231.3</v>
      </c>
      <c r="E27" s="92">
        <v>210.7</v>
      </c>
      <c r="F27" s="97">
        <f t="shared" si="3"/>
        <v>9.776934029425746</v>
      </c>
      <c r="G27" s="68" t="s">
        <v>38</v>
      </c>
    </row>
    <row r="28" spans="1:7" ht="13.5" customHeight="1">
      <c r="A28" s="92">
        <v>604.5</v>
      </c>
      <c r="B28" s="92">
        <v>612.2</v>
      </c>
      <c r="C28" s="97">
        <f t="shared" si="2"/>
        <v>-1.2577589023195088</v>
      </c>
      <c r="D28" s="92">
        <v>232.1</v>
      </c>
      <c r="E28" s="92">
        <v>258.7</v>
      </c>
      <c r="F28" s="97">
        <f t="shared" si="3"/>
        <v>-10.282180131426372</v>
      </c>
      <c r="G28" s="68" t="s">
        <v>39</v>
      </c>
    </row>
    <row r="29" spans="1:7" ht="13.5" customHeight="1">
      <c r="A29" s="92">
        <v>47.1</v>
      </c>
      <c r="B29" s="92">
        <v>9.5</v>
      </c>
      <c r="C29" s="97">
        <f t="shared" si="2"/>
        <v>395.7894736842105</v>
      </c>
      <c r="D29" s="92">
        <v>7.8</v>
      </c>
      <c r="E29" s="92">
        <v>7.8</v>
      </c>
      <c r="F29" s="97">
        <f t="shared" si="3"/>
        <v>0</v>
      </c>
      <c r="G29" s="68" t="s">
        <v>40</v>
      </c>
    </row>
    <row r="30" spans="1:7" ht="12">
      <c r="A30" s="92">
        <v>60.3</v>
      </c>
      <c r="B30" s="92">
        <v>19.6</v>
      </c>
      <c r="C30" s="97">
        <f t="shared" si="2"/>
        <v>207.65306122448976</v>
      </c>
      <c r="D30" s="92">
        <v>2.9</v>
      </c>
      <c r="E30" s="92">
        <v>2.2</v>
      </c>
      <c r="F30" s="97">
        <f t="shared" si="3"/>
        <v>31.818181818181813</v>
      </c>
      <c r="G30" s="68" t="s">
        <v>43</v>
      </c>
    </row>
    <row r="31" spans="1:6" ht="13.5" customHeight="1">
      <c r="A31" s="92"/>
      <c r="B31" s="92"/>
      <c r="C31" s="97"/>
      <c r="D31" s="92"/>
      <c r="E31" s="92"/>
      <c r="F31" s="101"/>
    </row>
    <row r="32" spans="1:8" ht="13.5" customHeight="1">
      <c r="A32" s="92">
        <v>2747.2</v>
      </c>
      <c r="B32" s="92">
        <f>SUM(B25:B30)</f>
        <v>2502.6</v>
      </c>
      <c r="C32" s="97">
        <f>SUM(A32/B32)*100-100</f>
        <v>9.77383521138016</v>
      </c>
      <c r="D32" s="92">
        <f>SUM(D25:D30)</f>
        <v>915.0999999999999</v>
      </c>
      <c r="E32" s="92">
        <v>922.7</v>
      </c>
      <c r="F32" s="97">
        <f>SUM(D32/E32)*100-100</f>
        <v>-0.8236696651132718</v>
      </c>
      <c r="H32" s="68" t="s">
        <v>44</v>
      </c>
    </row>
    <row r="33" spans="1:6" ht="12">
      <c r="A33" s="92"/>
      <c r="B33" s="92"/>
      <c r="C33" s="97"/>
      <c r="D33" s="92"/>
      <c r="E33" s="92"/>
      <c r="F33" s="97"/>
    </row>
    <row r="34" spans="1:7" ht="13.5" customHeight="1">
      <c r="A34" s="92">
        <v>2386.5</v>
      </c>
      <c r="B34" s="92">
        <v>2140.7</v>
      </c>
      <c r="C34" s="97">
        <f>SUM(A34/B34)*100-100</f>
        <v>11.482225440276551</v>
      </c>
      <c r="D34" s="92">
        <v>1612.6</v>
      </c>
      <c r="E34" s="92">
        <v>1534.7</v>
      </c>
      <c r="F34" s="97">
        <f aca="true" t="shared" si="4" ref="F34:F39">SUM(D34/E34)*100-100</f>
        <v>5.075910601420475</v>
      </c>
      <c r="G34" s="68" t="s">
        <v>45</v>
      </c>
    </row>
    <row r="35" spans="1:7" ht="13.5" customHeight="1">
      <c r="A35" s="92">
        <v>983.2</v>
      </c>
      <c r="B35" s="92">
        <v>818.9</v>
      </c>
      <c r="C35" s="97">
        <f>SUM(A35/B35)*100-100</f>
        <v>20.063499816827473</v>
      </c>
      <c r="D35" s="92">
        <v>599.7</v>
      </c>
      <c r="E35" s="92">
        <v>530.1</v>
      </c>
      <c r="F35" s="97">
        <f t="shared" si="4"/>
        <v>13.129598189020953</v>
      </c>
      <c r="G35" s="68" t="s">
        <v>46</v>
      </c>
    </row>
    <row r="36" spans="1:7" ht="13.5" customHeight="1">
      <c r="A36" s="92">
        <v>2298.5</v>
      </c>
      <c r="B36" s="92">
        <v>2731.4</v>
      </c>
      <c r="C36" s="97">
        <f>SUM(A36/B36)*100-100</f>
        <v>-15.849015157062325</v>
      </c>
      <c r="D36" s="92">
        <v>1116.3</v>
      </c>
      <c r="E36" s="92">
        <v>1178.7</v>
      </c>
      <c r="F36" s="97">
        <f t="shared" si="4"/>
        <v>-5.293967930771188</v>
      </c>
      <c r="G36" s="68" t="s">
        <v>47</v>
      </c>
    </row>
    <row r="37" spans="1:7" ht="13.5" customHeight="1">
      <c r="A37" s="99" t="s">
        <v>41</v>
      </c>
      <c r="B37" s="99" t="s">
        <v>41</v>
      </c>
      <c r="C37" s="94" t="s">
        <v>66</v>
      </c>
      <c r="D37" s="99" t="s">
        <v>41</v>
      </c>
      <c r="E37" s="99" t="s">
        <v>41</v>
      </c>
      <c r="F37" s="94" t="s">
        <v>66</v>
      </c>
      <c r="G37" s="68" t="s">
        <v>48</v>
      </c>
    </row>
    <row r="38" spans="1:7" ht="13.5" customHeight="1">
      <c r="A38" s="99" t="s">
        <v>41</v>
      </c>
      <c r="B38" s="92">
        <v>2.2</v>
      </c>
      <c r="C38" s="94" t="s">
        <v>66</v>
      </c>
      <c r="D38" s="99" t="s">
        <v>41</v>
      </c>
      <c r="E38" s="92">
        <v>1.9</v>
      </c>
      <c r="F38" s="94" t="s">
        <v>66</v>
      </c>
      <c r="G38" s="68" t="s">
        <v>49</v>
      </c>
    </row>
    <row r="39" spans="1:7" ht="12">
      <c r="A39" s="92">
        <v>525.7</v>
      </c>
      <c r="B39" s="92">
        <v>578.1</v>
      </c>
      <c r="C39" s="97">
        <f>SUM(A39/B39)*100-100</f>
        <v>-9.064175748140457</v>
      </c>
      <c r="D39" s="92">
        <v>421.1</v>
      </c>
      <c r="E39" s="92">
        <v>411.3</v>
      </c>
      <c r="F39" s="97">
        <f t="shared" si="4"/>
        <v>2.3826890347678216</v>
      </c>
      <c r="G39" s="68" t="s">
        <v>50</v>
      </c>
    </row>
    <row r="40" spans="1:7" ht="13.5" customHeight="1">
      <c r="A40" s="99" t="s">
        <v>41</v>
      </c>
      <c r="B40" s="99" t="s">
        <v>41</v>
      </c>
      <c r="C40" s="94" t="s">
        <v>66</v>
      </c>
      <c r="D40" s="99" t="s">
        <v>41</v>
      </c>
      <c r="E40" s="99" t="s">
        <v>41</v>
      </c>
      <c r="F40" s="94" t="s">
        <v>66</v>
      </c>
      <c r="G40" s="68" t="s">
        <v>51</v>
      </c>
    </row>
    <row r="41" spans="1:6" ht="13.5" customHeight="1">
      <c r="A41" s="92"/>
      <c r="B41" s="92"/>
      <c r="C41" s="97"/>
      <c r="D41" s="92"/>
      <c r="E41" s="92"/>
      <c r="F41" s="97"/>
    </row>
    <row r="42" spans="1:8" ht="13.5" customHeight="1">
      <c r="A42" s="92">
        <v>6194</v>
      </c>
      <c r="B42" s="92">
        <v>6271.4</v>
      </c>
      <c r="C42" s="97">
        <f>SUM(A42/B42)*100-100</f>
        <v>-1.234174187581715</v>
      </c>
      <c r="D42" s="92">
        <f>SUM(D34:D41)</f>
        <v>3749.7000000000003</v>
      </c>
      <c r="E42" s="92">
        <v>3656.6</v>
      </c>
      <c r="F42" s="97">
        <f>SUM(D42/E42)*100-100</f>
        <v>2.546081058907191</v>
      </c>
      <c r="H42" s="68" t="s">
        <v>52</v>
      </c>
    </row>
    <row r="43" spans="1:6" ht="13.5" customHeight="1">
      <c r="A43" s="92"/>
      <c r="B43" s="92"/>
      <c r="C43" s="97"/>
      <c r="D43" s="92"/>
      <c r="E43" s="92"/>
      <c r="F43" s="97"/>
    </row>
    <row r="44" spans="1:7" ht="12">
      <c r="A44" s="92">
        <v>821.3</v>
      </c>
      <c r="B44" s="92">
        <v>820.1</v>
      </c>
      <c r="C44" s="97">
        <f>SUM(A44/B44)*100-100</f>
        <v>0.14632361907082725</v>
      </c>
      <c r="D44" s="92">
        <v>676.9</v>
      </c>
      <c r="E44" s="92">
        <v>683.2</v>
      </c>
      <c r="F44" s="97">
        <f>SUM(D44/E44)*100-100</f>
        <v>-0.9221311475409948</v>
      </c>
      <c r="G44" s="68" t="s">
        <v>53</v>
      </c>
    </row>
    <row r="45" spans="1:7" ht="13.5" customHeight="1">
      <c r="A45" s="92">
        <v>4446.4</v>
      </c>
      <c r="B45" s="92">
        <v>3810.4</v>
      </c>
      <c r="C45" s="97">
        <f>SUM(A45/B45)*100-100</f>
        <v>16.6911610329624</v>
      </c>
      <c r="D45" s="92">
        <v>2480.3</v>
      </c>
      <c r="E45" s="92">
        <v>2225.2</v>
      </c>
      <c r="F45" s="97">
        <f>SUM(D45/E45)*100-100</f>
        <v>11.464138055006302</v>
      </c>
      <c r="G45" s="68" t="s">
        <v>54</v>
      </c>
    </row>
    <row r="46" spans="1:7" ht="13.5" customHeight="1">
      <c r="A46" s="92">
        <v>1858.3</v>
      </c>
      <c r="B46" s="92">
        <v>1623.5</v>
      </c>
      <c r="C46" s="97">
        <f>SUM(A46/B46)*100-100</f>
        <v>14.46258084385586</v>
      </c>
      <c r="D46" s="92">
        <v>1390.9</v>
      </c>
      <c r="E46" s="92">
        <v>1170.1</v>
      </c>
      <c r="F46" s="97">
        <f>SUM(D46/E46)*100-100</f>
        <v>18.87018203572346</v>
      </c>
      <c r="G46" s="68" t="s">
        <v>55</v>
      </c>
    </row>
    <row r="47" spans="1:7" ht="12">
      <c r="A47" s="92">
        <v>18168.7</v>
      </c>
      <c r="B47" s="92">
        <v>18215.1</v>
      </c>
      <c r="C47" s="97">
        <f>SUM(A47/B47)*100-100</f>
        <v>-0.2547337099439346</v>
      </c>
      <c r="D47" s="92">
        <v>13521.3</v>
      </c>
      <c r="E47" s="92">
        <v>13514.6</v>
      </c>
      <c r="F47" s="97">
        <f>SUM(D47/E47)*100-100</f>
        <v>0.049576014088458464</v>
      </c>
      <c r="G47" s="68" t="s">
        <v>56</v>
      </c>
    </row>
    <row r="48" spans="1:6" ht="13.5" customHeight="1">
      <c r="A48" s="92"/>
      <c r="B48" s="92"/>
      <c r="C48" s="97"/>
      <c r="D48" s="92"/>
      <c r="E48" s="92"/>
      <c r="F48" s="97"/>
    </row>
    <row r="49" spans="1:8" ht="13.5" customHeight="1">
      <c r="A49" s="92">
        <v>25294.6</v>
      </c>
      <c r="B49" s="92">
        <f>SUM(B44:B47)</f>
        <v>24469.1</v>
      </c>
      <c r="C49" s="97">
        <f>SUM(A49/B49)*100-100</f>
        <v>3.3736426758646587</v>
      </c>
      <c r="D49" s="92">
        <f>SUM(D44:D47)</f>
        <v>18069.4</v>
      </c>
      <c r="E49" s="92">
        <f>SUM(E44:E47)</f>
        <v>17593.1</v>
      </c>
      <c r="F49" s="97">
        <f>SUM(D49/E49)*100-100</f>
        <v>2.707311389124172</v>
      </c>
      <c r="H49" s="68" t="s">
        <v>57</v>
      </c>
    </row>
    <row r="50" spans="1:6" ht="13.5" customHeight="1">
      <c r="A50" s="92"/>
      <c r="B50" s="92"/>
      <c r="C50" s="97"/>
      <c r="D50" s="92"/>
      <c r="E50" s="92"/>
      <c r="F50" s="97"/>
    </row>
    <row r="51" spans="1:7" ht="12">
      <c r="A51" s="92">
        <v>415.3</v>
      </c>
      <c r="B51" s="92">
        <v>413.8</v>
      </c>
      <c r="C51" s="97">
        <f>SUM(A51/B51)*100-100</f>
        <v>0.36249395843401544</v>
      </c>
      <c r="D51" s="92">
        <v>317</v>
      </c>
      <c r="E51" s="92">
        <v>273.8</v>
      </c>
      <c r="F51" s="97">
        <f>SUM(D51/E51)*100-100</f>
        <v>15.777940102264438</v>
      </c>
      <c r="G51" s="68" t="s">
        <v>58</v>
      </c>
    </row>
    <row r="52" spans="1:6" ht="13.5" customHeight="1">
      <c r="A52" s="92"/>
      <c r="B52" s="92"/>
      <c r="C52" s="101"/>
      <c r="D52" s="92"/>
      <c r="E52" s="92"/>
      <c r="F52" s="94"/>
    </row>
    <row r="53" spans="1:7" ht="13.5" customHeight="1">
      <c r="A53" s="99" t="s">
        <v>41</v>
      </c>
      <c r="B53" s="99" t="s">
        <v>41</v>
      </c>
      <c r="C53" s="100" t="s">
        <v>34</v>
      </c>
      <c r="D53" s="99" t="s">
        <v>41</v>
      </c>
      <c r="E53" s="99" t="s">
        <v>41</v>
      </c>
      <c r="F53" s="100" t="s">
        <v>65</v>
      </c>
      <c r="G53" s="68" t="s">
        <v>59</v>
      </c>
    </row>
    <row r="54" spans="1:6" ht="12">
      <c r="A54" s="92"/>
      <c r="B54" s="92"/>
      <c r="C54" s="101"/>
      <c r="D54" s="92"/>
      <c r="E54" s="92"/>
      <c r="F54" s="94"/>
    </row>
    <row r="55" spans="1:8" ht="13.5" customHeight="1">
      <c r="A55" s="104">
        <v>58307.1</v>
      </c>
      <c r="B55" s="104">
        <v>57763.8</v>
      </c>
      <c r="C55" s="106">
        <f>SUM(A55/B55)*100-100</f>
        <v>0.9405544649070805</v>
      </c>
      <c r="D55" s="104">
        <v>36817.9</v>
      </c>
      <c r="E55" s="104">
        <v>36748.9</v>
      </c>
      <c r="F55" s="106">
        <f>SUM(D55/E55)*100-100</f>
        <v>0.18776072208963512</v>
      </c>
      <c r="G55" s="121" t="s">
        <v>18</v>
      </c>
      <c r="H55" s="121"/>
    </row>
    <row r="56" ht="13.5" customHeight="1"/>
    <row r="57" spans="1:5" ht="13.5" customHeight="1">
      <c r="A57" s="107"/>
      <c r="B57" s="107"/>
      <c r="D57" s="107"/>
      <c r="E57" s="107"/>
    </row>
    <row r="58" spans="1:5" ht="13.5" customHeight="1">
      <c r="A58" s="107"/>
      <c r="B58" s="107"/>
      <c r="D58" s="107"/>
      <c r="E58" s="107"/>
    </row>
    <row r="59" spans="1:5" ht="13.5" customHeight="1">
      <c r="A59" s="107"/>
      <c r="B59" s="107"/>
      <c r="D59" s="107"/>
      <c r="E59" s="107"/>
    </row>
    <row r="60" spans="1:5" ht="13.5" customHeight="1">
      <c r="A60" s="107"/>
      <c r="B60" s="107"/>
      <c r="D60" s="107"/>
      <c r="E60" s="107"/>
    </row>
    <row r="61" spans="1:5" ht="13.5" customHeight="1">
      <c r="A61" s="107"/>
      <c r="B61" s="107"/>
      <c r="D61" s="107"/>
      <c r="E61" s="107"/>
    </row>
    <row r="62" spans="1:5" ht="13.5" customHeight="1">
      <c r="A62" s="107"/>
      <c r="B62" s="107"/>
      <c r="D62" s="107"/>
      <c r="E62" s="107"/>
    </row>
    <row r="63" ht="13.5" customHeight="1"/>
    <row r="64" ht="13.5" customHeight="1">
      <c r="H64" s="122">
        <v>3</v>
      </c>
    </row>
    <row r="65" ht="13.5" customHeight="1"/>
    <row r="66" ht="13.5" customHeight="1"/>
    <row r="67" ht="13.5" customHeight="1"/>
    <row r="68" spans="1:5" ht="12.75">
      <c r="A68" s="123">
        <f>SUM(A23+A32+A42+A49+A51)</f>
        <v>58307.100000000006</v>
      </c>
      <c r="B68" s="27">
        <f>SUM(B23+B32+B42+B49+B51)</f>
        <v>57763.7</v>
      </c>
      <c r="C68" s="23"/>
      <c r="D68" s="27">
        <f>SUM(D23+D32+D42+D49+D51)</f>
        <v>36817.8</v>
      </c>
      <c r="E68" s="27">
        <f>SUM(E23+E32+E42+E49+E51)</f>
        <v>36748.7</v>
      </c>
    </row>
    <row r="69" spans="1:5" ht="13.5" customHeight="1">
      <c r="A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A7:B8"/>
    <mergeCell ref="D7:E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selection activeCell="K1" sqref="K1"/>
    </sheetView>
  </sheetViews>
  <sheetFormatPr defaultColWidth="11.421875" defaultRowHeight="12.75"/>
  <cols>
    <col min="1" max="1" width="9.00390625" style="68" customWidth="1"/>
    <col min="2" max="2" width="24.8515625" style="68" customWidth="1"/>
    <col min="3" max="3" width="6.57421875" style="68" customWidth="1"/>
    <col min="4" max="4" width="1.8515625" style="68" hidden="1" customWidth="1"/>
    <col min="5" max="6" width="9.7109375" style="125" customWidth="1"/>
    <col min="7" max="7" width="11.421875" style="126" customWidth="1"/>
    <col min="8" max="9" width="9.7109375" style="125" customWidth="1"/>
    <col min="10" max="10" width="11.421875" style="110" customWidth="1"/>
    <col min="11" max="16384" width="11.421875" style="68" customWidth="1"/>
  </cols>
  <sheetData>
    <row r="1" ht="12">
      <c r="A1" s="124" t="s">
        <v>148</v>
      </c>
    </row>
    <row r="3" spans="1:10" ht="13.5" customHeight="1">
      <c r="A3" s="72"/>
      <c r="B3" s="74"/>
      <c r="C3" s="72"/>
      <c r="D3" s="73"/>
      <c r="E3" s="197" t="s">
        <v>6</v>
      </c>
      <c r="F3" s="198"/>
      <c r="G3" s="199"/>
      <c r="H3" s="197" t="s">
        <v>9</v>
      </c>
      <c r="I3" s="198"/>
      <c r="J3" s="198"/>
    </row>
    <row r="4" spans="1:10" ht="13.5" customHeight="1">
      <c r="A4" s="143" t="s">
        <v>67</v>
      </c>
      <c r="B4" s="144"/>
      <c r="C4" s="77"/>
      <c r="D4" s="78"/>
      <c r="E4" s="200"/>
      <c r="F4" s="201"/>
      <c r="G4" s="202"/>
      <c r="H4" s="200"/>
      <c r="I4" s="201"/>
      <c r="J4" s="201"/>
    </row>
    <row r="5" spans="1:10" ht="13.5" customHeight="1">
      <c r="A5" s="127" t="s">
        <v>68</v>
      </c>
      <c r="B5" s="77" t="s">
        <v>69</v>
      </c>
      <c r="C5" s="77"/>
      <c r="D5" s="78"/>
      <c r="E5" s="79" t="s">
        <v>154</v>
      </c>
      <c r="F5" s="80"/>
      <c r="G5" s="81"/>
      <c r="H5" s="79" t="s">
        <v>154</v>
      </c>
      <c r="I5" s="80"/>
      <c r="J5" s="158"/>
    </row>
    <row r="6" spans="1:10" ht="13.5" customHeight="1">
      <c r="A6" s="143" t="s">
        <v>70</v>
      </c>
      <c r="B6" s="144"/>
      <c r="C6" s="77"/>
      <c r="D6" s="78"/>
      <c r="E6" s="86">
        <v>2008</v>
      </c>
      <c r="F6" s="86">
        <v>2007</v>
      </c>
      <c r="G6" s="145" t="s">
        <v>0</v>
      </c>
      <c r="H6" s="86">
        <v>2008</v>
      </c>
      <c r="I6" s="86">
        <v>2007</v>
      </c>
      <c r="J6" s="146" t="s">
        <v>0</v>
      </c>
    </row>
    <row r="7" spans="1:10" ht="13.5" customHeight="1">
      <c r="A7" s="143" t="s">
        <v>71</v>
      </c>
      <c r="B7" s="144"/>
      <c r="C7" s="77"/>
      <c r="D7" s="78"/>
      <c r="E7" s="197" t="s">
        <v>72</v>
      </c>
      <c r="F7" s="199"/>
      <c r="G7" s="147" t="s">
        <v>2</v>
      </c>
      <c r="H7" s="197" t="s">
        <v>72</v>
      </c>
      <c r="I7" s="199"/>
      <c r="J7" s="148" t="s">
        <v>2</v>
      </c>
    </row>
    <row r="8" spans="1:10" ht="13.5" customHeight="1">
      <c r="A8" s="89"/>
      <c r="B8" s="149"/>
      <c r="C8" s="89"/>
      <c r="D8" s="90"/>
      <c r="E8" s="200"/>
      <c r="F8" s="202"/>
      <c r="G8" s="150" t="s">
        <v>3</v>
      </c>
      <c r="H8" s="200"/>
      <c r="I8" s="202"/>
      <c r="J8" s="151" t="s">
        <v>3</v>
      </c>
    </row>
    <row r="9" spans="1:11" ht="13.5" customHeight="1">
      <c r="A9" s="78"/>
      <c r="E9" s="128"/>
      <c r="F9" s="128"/>
      <c r="G9" s="129"/>
      <c r="H9" s="128"/>
      <c r="I9" s="128"/>
      <c r="J9" s="130"/>
      <c r="K9" s="77"/>
    </row>
    <row r="10" spans="1:10" ht="13.5" customHeight="1">
      <c r="A10" s="131">
        <v>1</v>
      </c>
      <c r="B10" s="68" t="s">
        <v>73</v>
      </c>
      <c r="E10" s="92">
        <v>651.4</v>
      </c>
      <c r="F10" s="92">
        <v>636.1</v>
      </c>
      <c r="G10" s="97">
        <f>SUM(E10/F10)*100-100</f>
        <v>2.40528218833515</v>
      </c>
      <c r="H10" s="92">
        <v>2364.4</v>
      </c>
      <c r="I10" s="92">
        <v>1308.4</v>
      </c>
      <c r="J10" s="132">
        <f>SUM(H10/I10)*100-100</f>
        <v>80.70926322225617</v>
      </c>
    </row>
    <row r="11" spans="1:10" ht="13.5" customHeight="1">
      <c r="A11" s="131">
        <v>3</v>
      </c>
      <c r="B11" s="68" t="s">
        <v>74</v>
      </c>
      <c r="E11" s="92">
        <v>1697.7</v>
      </c>
      <c r="F11" s="92">
        <v>1642.7</v>
      </c>
      <c r="G11" s="97">
        <f>SUM(E11/F11)*100-100</f>
        <v>3.348146344432948</v>
      </c>
      <c r="H11" s="92">
        <v>594.2</v>
      </c>
      <c r="I11" s="92">
        <v>525</v>
      </c>
      <c r="J11" s="132">
        <f>SUM(H11/I11)*100-100</f>
        <v>13.180952380952377</v>
      </c>
    </row>
    <row r="12" spans="1:10" ht="13.5" customHeight="1">
      <c r="A12" s="131">
        <v>4</v>
      </c>
      <c r="B12" s="68" t="s">
        <v>75</v>
      </c>
      <c r="E12" s="92">
        <v>400.1</v>
      </c>
      <c r="F12" s="92">
        <v>382.4</v>
      </c>
      <c r="G12" s="97">
        <f>SUM(E12/F12)*100-100</f>
        <v>4.628661087866121</v>
      </c>
      <c r="H12" s="92">
        <v>318.8</v>
      </c>
      <c r="I12" s="92">
        <v>407</v>
      </c>
      <c r="J12" s="132">
        <f>SUM(H12/I12)*100-100</f>
        <v>-21.670761670761678</v>
      </c>
    </row>
    <row r="13" spans="1:10" ht="13.5" customHeight="1">
      <c r="A13" s="131">
        <v>5</v>
      </c>
      <c r="B13" s="68" t="s">
        <v>76</v>
      </c>
      <c r="E13" s="92">
        <v>820.9</v>
      </c>
      <c r="F13" s="92">
        <v>752.4</v>
      </c>
      <c r="G13" s="97">
        <f>SUM(E13/F13)*100-100</f>
        <v>9.104199893673567</v>
      </c>
      <c r="H13" s="92">
        <v>656</v>
      </c>
      <c r="I13" s="92">
        <v>799.8</v>
      </c>
      <c r="J13" s="132">
        <f>SUM(H13/I13)*100-100</f>
        <v>-17.979494873718423</v>
      </c>
    </row>
    <row r="14" spans="1:10" ht="13.5" customHeight="1">
      <c r="A14" s="131">
        <v>9</v>
      </c>
      <c r="B14" s="68" t="s">
        <v>77</v>
      </c>
      <c r="E14" s="92">
        <v>999</v>
      </c>
      <c r="F14" s="92">
        <v>1087.3</v>
      </c>
      <c r="G14" s="97">
        <f>SUM(E14/F14)*100-100</f>
        <v>-8.121033753333933</v>
      </c>
      <c r="H14" s="92">
        <v>432.6</v>
      </c>
      <c r="I14" s="92">
        <v>417.9</v>
      </c>
      <c r="J14" s="132">
        <f>SUM(H14/I14)*100-100</f>
        <v>3.517587939698501</v>
      </c>
    </row>
    <row r="15" spans="1:10" ht="12">
      <c r="A15" s="78"/>
      <c r="E15" s="92"/>
      <c r="F15" s="92"/>
      <c r="G15" s="97"/>
      <c r="H15" s="92"/>
      <c r="I15" s="92"/>
      <c r="J15" s="132"/>
    </row>
    <row r="16" spans="1:10" ht="13.5" customHeight="1">
      <c r="A16" s="131">
        <v>11</v>
      </c>
      <c r="B16" s="68" t="s">
        <v>78</v>
      </c>
      <c r="E16" s="92">
        <v>58</v>
      </c>
      <c r="F16" s="92">
        <v>57.2</v>
      </c>
      <c r="G16" s="97">
        <f aca="true" t="shared" si="0" ref="G16:G22">SUM(E16/F16)*100-100</f>
        <v>1.3986013986014</v>
      </c>
      <c r="H16" s="92">
        <v>157.8</v>
      </c>
      <c r="I16" s="92">
        <v>135.9</v>
      </c>
      <c r="J16" s="132">
        <f aca="true" t="shared" si="1" ref="J16:J22">SUM(H16/I16)*100-100</f>
        <v>16.114790286975705</v>
      </c>
    </row>
    <row r="17" spans="1:10" ht="13.5" customHeight="1">
      <c r="A17" s="127">
        <v>12</v>
      </c>
      <c r="B17" s="68" t="s">
        <v>79</v>
      </c>
      <c r="E17" s="92">
        <v>612.8</v>
      </c>
      <c r="F17" s="92">
        <v>531.7</v>
      </c>
      <c r="G17" s="97">
        <f t="shared" si="0"/>
        <v>15.252962196727452</v>
      </c>
      <c r="H17" s="92">
        <v>702.9</v>
      </c>
      <c r="I17" s="92">
        <v>757.4</v>
      </c>
      <c r="J17" s="132">
        <f t="shared" si="1"/>
        <v>-7.195669395299703</v>
      </c>
    </row>
    <row r="18" spans="1:10" ht="13.5" customHeight="1">
      <c r="A18" s="131">
        <v>13</v>
      </c>
      <c r="B18" s="68" t="s">
        <v>80</v>
      </c>
      <c r="E18" s="92">
        <v>1906.8</v>
      </c>
      <c r="F18" s="92">
        <v>1938.3</v>
      </c>
      <c r="G18" s="97">
        <f t="shared" si="0"/>
        <v>-1.6251354279523298</v>
      </c>
      <c r="H18" s="92">
        <v>1217</v>
      </c>
      <c r="I18" s="92">
        <v>1305.8</v>
      </c>
      <c r="J18" s="132">
        <f t="shared" si="1"/>
        <v>-6.80042885587379</v>
      </c>
    </row>
    <row r="19" spans="1:10" ht="13.5" customHeight="1">
      <c r="A19" s="131">
        <v>14</v>
      </c>
      <c r="B19" s="68" t="s">
        <v>81</v>
      </c>
      <c r="E19" s="92">
        <v>1823.9</v>
      </c>
      <c r="F19" s="92">
        <v>1990.4</v>
      </c>
      <c r="G19" s="97">
        <f t="shared" si="0"/>
        <v>-8.365152733118975</v>
      </c>
      <c r="H19" s="92">
        <v>1743.5</v>
      </c>
      <c r="I19" s="92">
        <v>1892.5</v>
      </c>
      <c r="J19" s="132">
        <f t="shared" si="1"/>
        <v>-7.873183619550858</v>
      </c>
    </row>
    <row r="20" spans="1:10" ht="13.5" customHeight="1">
      <c r="A20" s="131">
        <v>16</v>
      </c>
      <c r="B20" s="68" t="s">
        <v>82</v>
      </c>
      <c r="E20" s="92">
        <v>1963.4</v>
      </c>
      <c r="F20" s="92">
        <v>2071.5</v>
      </c>
      <c r="G20" s="97">
        <f t="shared" si="0"/>
        <v>-5.218440743422633</v>
      </c>
      <c r="H20" s="92">
        <v>1123.7</v>
      </c>
      <c r="I20" s="92">
        <v>1135</v>
      </c>
      <c r="J20" s="132">
        <f t="shared" si="1"/>
        <v>-0.9955947136563879</v>
      </c>
    </row>
    <row r="21" spans="1:10" ht="13.5" customHeight="1">
      <c r="A21" s="131">
        <v>17</v>
      </c>
      <c r="B21" s="68" t="s">
        <v>83</v>
      </c>
      <c r="E21" s="92">
        <v>335.9</v>
      </c>
      <c r="F21" s="92">
        <v>226.2</v>
      </c>
      <c r="G21" s="97">
        <f t="shared" si="0"/>
        <v>48.496905393457126</v>
      </c>
      <c r="H21" s="92">
        <v>975.4</v>
      </c>
      <c r="I21" s="92">
        <v>899.3</v>
      </c>
      <c r="J21" s="132">
        <f t="shared" si="1"/>
        <v>8.462137217836101</v>
      </c>
    </row>
    <row r="22" spans="1:10" ht="13.5" customHeight="1">
      <c r="A22" s="131">
        <v>18</v>
      </c>
      <c r="B22" s="68" t="s">
        <v>84</v>
      </c>
      <c r="E22" s="92">
        <v>4031.5</v>
      </c>
      <c r="F22" s="92">
        <v>4152.6</v>
      </c>
      <c r="G22" s="97">
        <f t="shared" si="0"/>
        <v>-2.916245243943564</v>
      </c>
      <c r="H22" s="92">
        <v>447.3</v>
      </c>
      <c r="I22" s="92">
        <v>364</v>
      </c>
      <c r="J22" s="132">
        <f t="shared" si="1"/>
        <v>22.884615384615387</v>
      </c>
    </row>
    <row r="23" spans="1:10" ht="12">
      <c r="A23" s="78"/>
      <c r="E23" s="92"/>
      <c r="F23" s="92"/>
      <c r="G23" s="97"/>
      <c r="H23" s="92"/>
      <c r="I23" s="92"/>
      <c r="J23" s="132"/>
    </row>
    <row r="24" spans="1:10" ht="13.5" customHeight="1">
      <c r="A24" s="131">
        <v>21</v>
      </c>
      <c r="B24" s="68" t="s">
        <v>85</v>
      </c>
      <c r="E24" s="92">
        <v>5034</v>
      </c>
      <c r="F24" s="92">
        <v>5600.1</v>
      </c>
      <c r="G24" s="97">
        <f>SUM(E24/F24)*100-100</f>
        <v>-10.10874805807039</v>
      </c>
      <c r="H24" s="92">
        <v>1</v>
      </c>
      <c r="I24" s="92">
        <v>1.8</v>
      </c>
      <c r="J24" s="132">
        <f>SUM(H24/I24)*100-100</f>
        <v>-44.44444444444444</v>
      </c>
    </row>
    <row r="25" spans="1:13" ht="13.5" customHeight="1">
      <c r="A25" s="131">
        <v>23</v>
      </c>
      <c r="B25" s="68" t="s">
        <v>86</v>
      </c>
      <c r="E25" s="92">
        <v>2.8</v>
      </c>
      <c r="F25" s="92">
        <v>0.2</v>
      </c>
      <c r="G25" s="97" t="s">
        <v>42</v>
      </c>
      <c r="H25" s="92">
        <v>5.4</v>
      </c>
      <c r="I25" s="92">
        <v>1.6</v>
      </c>
      <c r="J25" s="132">
        <f>SUM(H25/I25)*100-100</f>
        <v>237.5</v>
      </c>
      <c r="K25" s="23"/>
      <c r="L25" s="23"/>
      <c r="M25" s="23"/>
    </row>
    <row r="26" spans="1:10" ht="12">
      <c r="A26" s="78"/>
      <c r="E26" s="92"/>
      <c r="F26" s="92"/>
      <c r="G26" s="133"/>
      <c r="H26" s="92"/>
      <c r="I26" s="92"/>
      <c r="J26" s="134"/>
    </row>
    <row r="27" spans="1:10" ht="13.5" customHeight="1">
      <c r="A27" s="131">
        <v>31</v>
      </c>
      <c r="B27" s="68" t="s">
        <v>87</v>
      </c>
      <c r="E27" s="92">
        <v>4867.8</v>
      </c>
      <c r="F27" s="92">
        <v>4801.2</v>
      </c>
      <c r="G27" s="97">
        <f>SUM(E27/F27)*100-100</f>
        <v>1.3871532116970968</v>
      </c>
      <c r="H27" s="159" t="s">
        <v>156</v>
      </c>
      <c r="I27" s="92">
        <v>10.2</v>
      </c>
      <c r="J27" s="132" t="s">
        <v>42</v>
      </c>
    </row>
    <row r="28" spans="1:10" ht="13.5" customHeight="1">
      <c r="A28" s="127">
        <v>32</v>
      </c>
      <c r="B28" s="68" t="s">
        <v>88</v>
      </c>
      <c r="E28" s="92">
        <v>4361.6</v>
      </c>
      <c r="F28" s="92">
        <v>3131.3</v>
      </c>
      <c r="G28" s="97">
        <f>SUM(E28/F28)*100-100</f>
        <v>39.290390572605645</v>
      </c>
      <c r="H28" s="92">
        <v>2861.7</v>
      </c>
      <c r="I28" s="92">
        <v>3333.8</v>
      </c>
      <c r="J28" s="132">
        <f>SUM(H28/I28)*100-100</f>
        <v>-14.161017457555957</v>
      </c>
    </row>
    <row r="29" spans="1:10" ht="13.5" customHeight="1">
      <c r="A29" s="127">
        <v>34</v>
      </c>
      <c r="B29" s="68" t="s">
        <v>89</v>
      </c>
      <c r="E29" s="92">
        <v>805</v>
      </c>
      <c r="F29" s="92">
        <v>448.9</v>
      </c>
      <c r="G29" s="97">
        <f>SUM(E29/F29)*100-100</f>
        <v>79.32724437513923</v>
      </c>
      <c r="H29" s="92">
        <v>509.3</v>
      </c>
      <c r="I29" s="92">
        <v>606.8</v>
      </c>
      <c r="J29" s="132">
        <f>SUM(H29/I29)*100-100</f>
        <v>-16.067897165458135</v>
      </c>
    </row>
    <row r="30" spans="1:10" ht="12">
      <c r="A30" s="78"/>
      <c r="E30" s="92"/>
      <c r="F30" s="92"/>
      <c r="G30" s="97"/>
      <c r="H30" s="92"/>
      <c r="I30" s="92"/>
      <c r="J30" s="134"/>
    </row>
    <row r="31" spans="1:10" ht="13.5" customHeight="1">
      <c r="A31" s="127">
        <v>41</v>
      </c>
      <c r="B31" s="68" t="s">
        <v>90</v>
      </c>
      <c r="E31" s="92">
        <v>9928.6</v>
      </c>
      <c r="F31" s="92">
        <v>9980.3</v>
      </c>
      <c r="G31" s="97">
        <f>SUM(E31/F31)*100-100</f>
        <v>-0.5180205003857452</v>
      </c>
      <c r="H31" s="92">
        <v>1</v>
      </c>
      <c r="I31" s="92">
        <v>1.7</v>
      </c>
      <c r="J31" s="132">
        <f>SUM(H31/I31)*100-100</f>
        <v>-41.17647058823529</v>
      </c>
    </row>
    <row r="32" spans="1:10" ht="13.5" customHeight="1">
      <c r="A32" s="127">
        <v>45</v>
      </c>
      <c r="B32" s="68" t="s">
        <v>91</v>
      </c>
      <c r="E32" s="92">
        <v>432.7</v>
      </c>
      <c r="F32" s="92">
        <v>676.7</v>
      </c>
      <c r="G32" s="97">
        <f>SUM(E32/F32)*100-100</f>
        <v>-36.05733707699129</v>
      </c>
      <c r="H32" s="92">
        <v>284.4</v>
      </c>
      <c r="I32" s="92">
        <v>442.4</v>
      </c>
      <c r="J32" s="132">
        <f>SUM(H32/I32)*100-100</f>
        <v>-35.71428571428572</v>
      </c>
    </row>
    <row r="33" spans="1:10" ht="12">
      <c r="A33" s="78"/>
      <c r="E33" s="92"/>
      <c r="F33" s="92"/>
      <c r="G33" s="97"/>
      <c r="H33" s="92"/>
      <c r="I33" s="92"/>
      <c r="J33" s="132"/>
    </row>
    <row r="34" spans="1:10" ht="13.5" customHeight="1">
      <c r="A34" s="127">
        <v>52</v>
      </c>
      <c r="B34" s="68" t="s">
        <v>92</v>
      </c>
      <c r="E34" s="92">
        <v>171.6</v>
      </c>
      <c r="F34" s="92">
        <v>149.7</v>
      </c>
      <c r="G34" s="97">
        <f>SUM(E34/F34)*100-100</f>
        <v>14.629258517034074</v>
      </c>
      <c r="H34" s="92">
        <v>429.9</v>
      </c>
      <c r="I34" s="92">
        <v>347</v>
      </c>
      <c r="J34" s="132">
        <f>SUM(H34/I34)*100-100</f>
        <v>23.890489913544656</v>
      </c>
    </row>
    <row r="35" spans="1:10" ht="13.5" customHeight="1">
      <c r="A35" s="127">
        <v>53</v>
      </c>
      <c r="B35" s="68" t="s">
        <v>93</v>
      </c>
      <c r="E35" s="92">
        <v>506.5</v>
      </c>
      <c r="F35" s="92">
        <v>564.6</v>
      </c>
      <c r="G35" s="97">
        <f>SUM(E35/F35)*100-100</f>
        <v>-10.290471130003539</v>
      </c>
      <c r="H35" s="92">
        <v>901.2</v>
      </c>
      <c r="I35" s="92">
        <v>811.9</v>
      </c>
      <c r="J35" s="132">
        <f>SUM(H35/I35)*100-100</f>
        <v>10.998891489099648</v>
      </c>
    </row>
    <row r="36" spans="1:10" ht="13.5" customHeight="1">
      <c r="A36" s="127">
        <v>54</v>
      </c>
      <c r="B36" s="68" t="s">
        <v>94</v>
      </c>
      <c r="E36" s="92">
        <v>355.4</v>
      </c>
      <c r="F36" s="92">
        <v>405.3</v>
      </c>
      <c r="G36" s="97">
        <f>SUM(E36/F36)*100-100</f>
        <v>-12.311867752282268</v>
      </c>
      <c r="H36" s="92">
        <v>813.7</v>
      </c>
      <c r="I36" s="92">
        <v>742.2</v>
      </c>
      <c r="J36" s="132">
        <f>SUM(H36/I36)*100-100</f>
        <v>9.633521961735397</v>
      </c>
    </row>
    <row r="37" spans="1:10" ht="13.5" customHeight="1">
      <c r="A37" s="127">
        <v>55</v>
      </c>
      <c r="B37" s="68" t="s">
        <v>95</v>
      </c>
      <c r="E37" s="92">
        <v>325.3</v>
      </c>
      <c r="F37" s="92">
        <v>365.1</v>
      </c>
      <c r="G37" s="97">
        <f>SUM(E37/F37)*100-100</f>
        <v>-10.901122980005482</v>
      </c>
      <c r="H37" s="92">
        <v>392.5</v>
      </c>
      <c r="I37" s="92">
        <v>369.6</v>
      </c>
      <c r="J37" s="132">
        <f>SUM(H37/I37)*100-100</f>
        <v>6.195887445887436</v>
      </c>
    </row>
    <row r="38" spans="1:10" ht="13.5" customHeight="1">
      <c r="A38" s="127">
        <v>56</v>
      </c>
      <c r="B38" s="68" t="s">
        <v>96</v>
      </c>
      <c r="E38" s="92">
        <v>1075.1</v>
      </c>
      <c r="F38" s="92">
        <v>1102.5</v>
      </c>
      <c r="G38" s="97">
        <f>SUM(E38/F38)*100-100</f>
        <v>-2.48526077097506</v>
      </c>
      <c r="H38" s="92">
        <v>871.9</v>
      </c>
      <c r="I38" s="92">
        <v>932.7</v>
      </c>
      <c r="J38" s="132">
        <f>SUM(H38/I38)*100-100</f>
        <v>-6.5187091240484705</v>
      </c>
    </row>
    <row r="39" spans="1:10" ht="12">
      <c r="A39" s="78"/>
      <c r="E39" s="92"/>
      <c r="F39" s="92"/>
      <c r="G39" s="133"/>
      <c r="H39" s="92"/>
      <c r="I39" s="92"/>
      <c r="J39" s="132"/>
    </row>
    <row r="40" spans="1:10" ht="13.5" customHeight="1">
      <c r="A40" s="127">
        <v>62</v>
      </c>
      <c r="B40" s="68" t="s">
        <v>97</v>
      </c>
      <c r="E40" s="92">
        <v>21.6</v>
      </c>
      <c r="F40" s="92">
        <v>21.7</v>
      </c>
      <c r="G40" s="97">
        <f>SUM(E40/F40)*100-100</f>
        <v>-0.4608294930875445</v>
      </c>
      <c r="H40" s="92">
        <v>48.4</v>
      </c>
      <c r="I40" s="92">
        <v>46.5</v>
      </c>
      <c r="J40" s="132">
        <f>SUM(H40/I40)*100-100</f>
        <v>4.086021505376337</v>
      </c>
    </row>
    <row r="41" spans="1:10" ht="13.5" customHeight="1">
      <c r="A41" s="127">
        <v>63</v>
      </c>
      <c r="B41" s="68" t="s">
        <v>98</v>
      </c>
      <c r="E41" s="92">
        <v>2095.6</v>
      </c>
      <c r="F41" s="92">
        <v>2568.6</v>
      </c>
      <c r="G41" s="97">
        <f>SUM(E41/F41)*100-100</f>
        <v>-18.414700615121077</v>
      </c>
      <c r="H41" s="92">
        <v>592.6</v>
      </c>
      <c r="I41" s="92">
        <v>551.2</v>
      </c>
      <c r="J41" s="132">
        <f>SUM(H41/I41)*100-100</f>
        <v>7.5108853410740295</v>
      </c>
    </row>
    <row r="42" spans="1:10" ht="13.5" customHeight="1">
      <c r="A42" s="127">
        <v>64</v>
      </c>
      <c r="B42" s="68" t="s">
        <v>99</v>
      </c>
      <c r="E42" s="92">
        <v>8.8</v>
      </c>
      <c r="F42" s="92">
        <v>9</v>
      </c>
      <c r="G42" s="97">
        <f>SUM(E42/F42)*100-100</f>
        <v>-2.2222222222222143</v>
      </c>
      <c r="H42" s="92">
        <v>61.8</v>
      </c>
      <c r="I42" s="92">
        <v>48.6</v>
      </c>
      <c r="J42" s="132">
        <f>SUM(H42/I42)*100-100</f>
        <v>27.16049382716048</v>
      </c>
    </row>
    <row r="43" spans="1:10" ht="13.5" customHeight="1">
      <c r="A43" s="127">
        <v>69</v>
      </c>
      <c r="B43" s="68" t="s">
        <v>100</v>
      </c>
      <c r="E43" s="92">
        <v>919.4</v>
      </c>
      <c r="F43" s="92">
        <v>929.6</v>
      </c>
      <c r="G43" s="97">
        <f>SUM(E43/F43)*100-100</f>
        <v>-1.097246127366617</v>
      </c>
      <c r="H43" s="92">
        <v>993.1</v>
      </c>
      <c r="I43" s="92">
        <v>994.2</v>
      </c>
      <c r="J43" s="132">
        <f>SUM(H43/I43)*100-100</f>
        <v>-0.11064172198751976</v>
      </c>
    </row>
    <row r="44" spans="1:10" ht="12">
      <c r="A44" s="78"/>
      <c r="E44" s="92"/>
      <c r="F44" s="92"/>
      <c r="G44" s="133"/>
      <c r="H44" s="92"/>
      <c r="I44" s="92"/>
      <c r="J44" s="132"/>
    </row>
    <row r="45" spans="1:10" ht="13.5" customHeight="1">
      <c r="A45" s="127">
        <v>71</v>
      </c>
      <c r="B45" s="68" t="s">
        <v>101</v>
      </c>
      <c r="E45" s="92">
        <v>1.4</v>
      </c>
      <c r="F45" s="92">
        <v>8.3</v>
      </c>
      <c r="G45" s="97">
        <f>SUM(E45/F45)*100-100</f>
        <v>-83.13253012048193</v>
      </c>
      <c r="H45" s="92">
        <v>12.8</v>
      </c>
      <c r="I45" s="92">
        <v>8.3</v>
      </c>
      <c r="J45" s="132">
        <f>SUM(H45/I45)*100-100</f>
        <v>54.2168674698795</v>
      </c>
    </row>
    <row r="46" spans="1:10" ht="13.5" customHeight="1">
      <c r="A46" s="127">
        <v>72</v>
      </c>
      <c r="B46" s="68" t="s">
        <v>102</v>
      </c>
      <c r="E46" s="92">
        <v>404.1</v>
      </c>
      <c r="F46" s="92">
        <v>245.1</v>
      </c>
      <c r="G46" s="97">
        <f>SUM(E46/F46)*100-100</f>
        <v>64.87148102815178</v>
      </c>
      <c r="H46" s="92">
        <v>2322.8</v>
      </c>
      <c r="I46" s="92">
        <v>2745.6</v>
      </c>
      <c r="J46" s="132">
        <f>SUM(H46/I46)*100-100</f>
        <v>-15.399184149184137</v>
      </c>
    </row>
    <row r="47" spans="1:10" ht="12">
      <c r="A47" s="127"/>
      <c r="E47" s="92"/>
      <c r="F47" s="92"/>
      <c r="G47" s="133"/>
      <c r="H47" s="92"/>
      <c r="I47" s="92"/>
      <c r="J47" s="132"/>
    </row>
    <row r="48" spans="1:10" ht="13.5" customHeight="1">
      <c r="A48" s="127">
        <v>81</v>
      </c>
      <c r="B48" s="68" t="s">
        <v>103</v>
      </c>
      <c r="E48" s="92">
        <v>2081.7</v>
      </c>
      <c r="F48" s="92">
        <v>1941.3</v>
      </c>
      <c r="G48" s="97">
        <f>SUM(E48/F48)*100-100</f>
        <v>7.232267037552148</v>
      </c>
      <c r="H48" s="92">
        <v>3254.9</v>
      </c>
      <c r="I48" s="92">
        <v>3348.2</v>
      </c>
      <c r="J48" s="132">
        <f>SUM(H48/I48)*100-100</f>
        <v>-2.7865718893733913</v>
      </c>
    </row>
    <row r="49" spans="1:10" ht="13.5" customHeight="1">
      <c r="A49" s="127">
        <v>84</v>
      </c>
      <c r="B49" s="68" t="s">
        <v>104</v>
      </c>
      <c r="E49" s="92">
        <v>536.2</v>
      </c>
      <c r="F49" s="92">
        <v>474.2</v>
      </c>
      <c r="G49" s="97">
        <f>SUM(E49/F49)*100-100</f>
        <v>13.074652045550408</v>
      </c>
      <c r="H49" s="92">
        <v>230.3</v>
      </c>
      <c r="I49" s="92">
        <v>272.5</v>
      </c>
      <c r="J49" s="132">
        <f>SUM(H49/I49)*100-100</f>
        <v>-15.486238532110093</v>
      </c>
    </row>
    <row r="50" spans="1:10" ht="13.5" customHeight="1">
      <c r="A50" s="127">
        <v>89</v>
      </c>
      <c r="B50" s="68" t="s">
        <v>105</v>
      </c>
      <c r="E50" s="92">
        <v>2254.4</v>
      </c>
      <c r="F50" s="92">
        <v>2050.7</v>
      </c>
      <c r="G50" s="97">
        <f>SUM(E50/F50)*100-100</f>
        <v>9.93319354366804</v>
      </c>
      <c r="H50" s="92">
        <v>4267.3</v>
      </c>
      <c r="I50" s="92">
        <v>4221.2</v>
      </c>
      <c r="J50" s="132">
        <f>SUM(H50/I50)*100-100</f>
        <v>1.0921065099971656</v>
      </c>
    </row>
    <row r="51" spans="1:10" ht="12">
      <c r="A51" s="78"/>
      <c r="E51" s="92"/>
      <c r="F51" s="92"/>
      <c r="G51" s="133"/>
      <c r="H51" s="92"/>
      <c r="I51" s="92"/>
      <c r="J51" s="132"/>
    </row>
    <row r="52" spans="1:10" ht="13.5" customHeight="1">
      <c r="A52" s="127">
        <v>91</v>
      </c>
      <c r="B52" s="68" t="s">
        <v>106</v>
      </c>
      <c r="E52" s="92">
        <v>1046.8</v>
      </c>
      <c r="F52" s="92">
        <v>1064.5</v>
      </c>
      <c r="G52" s="97">
        <f>SUM(E52/F52)*100-100</f>
        <v>-1.662752465946454</v>
      </c>
      <c r="H52" s="92">
        <v>2178.5</v>
      </c>
      <c r="I52" s="92">
        <v>1779.7</v>
      </c>
      <c r="J52" s="132">
        <f>SUM(H52/I52)*100-100</f>
        <v>22.408271056919688</v>
      </c>
    </row>
    <row r="53" spans="1:10" ht="13.5" customHeight="1">
      <c r="A53" s="127">
        <v>93</v>
      </c>
      <c r="B53" s="68" t="s">
        <v>107</v>
      </c>
      <c r="E53" s="92"/>
      <c r="F53" s="92"/>
      <c r="G53" s="133"/>
      <c r="H53" s="92"/>
      <c r="I53" s="92"/>
      <c r="J53" s="132"/>
    </row>
    <row r="54" spans="1:10" ht="12">
      <c r="A54" s="127"/>
      <c r="B54" s="68" t="s">
        <v>108</v>
      </c>
      <c r="E54" s="92">
        <v>4357.5</v>
      </c>
      <c r="F54" s="92">
        <v>4290.8</v>
      </c>
      <c r="G54" s="97">
        <f aca="true" t="shared" si="2" ref="G54:G59">SUM(E54/F54)*100-100</f>
        <v>1.5544886734408578</v>
      </c>
      <c r="H54" s="92">
        <v>5853.3</v>
      </c>
      <c r="I54" s="92">
        <v>5643.2</v>
      </c>
      <c r="J54" s="132">
        <f aca="true" t="shared" si="3" ref="J54:J59">SUM(H54/I54)*100-100</f>
        <v>3.723064927700605</v>
      </c>
    </row>
    <row r="55" spans="1:10" ht="13.5" customHeight="1">
      <c r="A55" s="127">
        <v>94</v>
      </c>
      <c r="B55" s="68" t="s">
        <v>109</v>
      </c>
      <c r="E55" s="92">
        <v>1902.6</v>
      </c>
      <c r="F55" s="92">
        <v>2074.8</v>
      </c>
      <c r="G55" s="97">
        <f t="shared" si="2"/>
        <v>-8.299595141700422</v>
      </c>
      <c r="H55" s="92">
        <v>1486.4</v>
      </c>
      <c r="I55" s="92">
        <v>1463.8</v>
      </c>
      <c r="J55" s="132">
        <f t="shared" si="3"/>
        <v>1.5439267659516531</v>
      </c>
    </row>
    <row r="56" spans="1:10" ht="13.5" customHeight="1">
      <c r="A56" s="127">
        <v>95</v>
      </c>
      <c r="B56" s="68" t="s">
        <v>110</v>
      </c>
      <c r="E56" s="92">
        <v>1198.6</v>
      </c>
      <c r="F56" s="92">
        <v>1052.1</v>
      </c>
      <c r="G56" s="97">
        <f t="shared" si="2"/>
        <v>13.924531888603738</v>
      </c>
      <c r="H56" s="92">
        <v>721</v>
      </c>
      <c r="I56" s="92">
        <v>813.5</v>
      </c>
      <c r="J56" s="132">
        <f t="shared" si="3"/>
        <v>-11.370620774431472</v>
      </c>
    </row>
    <row r="57" spans="1:10" ht="13.5" customHeight="1">
      <c r="A57" s="127">
        <v>96</v>
      </c>
      <c r="B57" s="68" t="s">
        <v>111</v>
      </c>
      <c r="E57" s="92">
        <v>3274</v>
      </c>
      <c r="F57" s="92">
        <v>3283.8</v>
      </c>
      <c r="G57" s="97">
        <f t="shared" si="2"/>
        <v>-0.2984347402399692</v>
      </c>
      <c r="H57" s="92">
        <v>1058</v>
      </c>
      <c r="I57" s="92">
        <v>1019.4</v>
      </c>
      <c r="J57" s="132">
        <f t="shared" si="3"/>
        <v>3.786541102609391</v>
      </c>
    </row>
    <row r="58" spans="1:10" ht="13.5" customHeight="1">
      <c r="A58" s="127">
        <v>97</v>
      </c>
      <c r="B58" s="68" t="s">
        <v>112</v>
      </c>
      <c r="E58" s="92">
        <v>7055.5</v>
      </c>
      <c r="F58" s="92">
        <v>7497.8</v>
      </c>
      <c r="G58" s="97">
        <f t="shared" si="2"/>
        <v>-5.89906372535944</v>
      </c>
      <c r="H58" s="92">
        <v>5566.2</v>
      </c>
      <c r="I58" s="92">
        <v>5637.1</v>
      </c>
      <c r="J58" s="132">
        <f t="shared" si="3"/>
        <v>-1.257738908303935</v>
      </c>
    </row>
    <row r="59" spans="1:10" ht="13.5" customHeight="1">
      <c r="A59" s="127">
        <v>99</v>
      </c>
      <c r="B59" s="68" t="s">
        <v>113</v>
      </c>
      <c r="E59" s="92">
        <v>10957.1</v>
      </c>
      <c r="F59" s="92">
        <v>11295.9</v>
      </c>
      <c r="G59" s="97">
        <f t="shared" si="2"/>
        <v>-2.999318336741638</v>
      </c>
      <c r="H59" s="92">
        <v>10414.9</v>
      </c>
      <c r="I59" s="92">
        <v>10317.7</v>
      </c>
      <c r="J59" s="132">
        <f t="shared" si="3"/>
        <v>0.9420704226717191</v>
      </c>
    </row>
    <row r="60" spans="1:10" ht="13.5" customHeight="1">
      <c r="A60" s="127"/>
      <c r="E60" s="92"/>
      <c r="F60" s="92"/>
      <c r="G60" s="97"/>
      <c r="H60" s="92"/>
      <c r="I60" s="92"/>
      <c r="J60" s="132"/>
    </row>
    <row r="61" spans="1:10" ht="13.5" customHeight="1">
      <c r="A61" s="127"/>
      <c r="B61" s="68" t="s">
        <v>114</v>
      </c>
      <c r="E61" s="92">
        <v>972.1</v>
      </c>
      <c r="F61" s="92">
        <v>969.6</v>
      </c>
      <c r="G61" s="97">
        <f>SUM(E61/F61)*100-100</f>
        <v>0.25783828382839147</v>
      </c>
      <c r="H61" s="92">
        <v>1439.5</v>
      </c>
      <c r="I61" s="92">
        <v>1303.3</v>
      </c>
      <c r="J61" s="132">
        <f>SUM(H61/I61)*100-100</f>
        <v>10.45039515077113</v>
      </c>
    </row>
    <row r="62" spans="1:10" ht="13.5" customHeight="1">
      <c r="A62" s="203"/>
      <c r="E62" s="92"/>
      <c r="F62" s="92"/>
      <c r="G62" s="97"/>
      <c r="H62" s="92"/>
      <c r="I62" s="92"/>
      <c r="J62" s="132"/>
    </row>
    <row r="63" spans="2:10" ht="18" customHeight="1">
      <c r="B63" s="72" t="s">
        <v>115</v>
      </c>
      <c r="C63" s="135"/>
      <c r="D63" s="72"/>
      <c r="E63" s="104">
        <v>82255.2</v>
      </c>
      <c r="F63" s="104">
        <v>82472</v>
      </c>
      <c r="G63" s="106">
        <f>SUM(E63/F63)*100-100</f>
        <v>-0.26287709768165257</v>
      </c>
      <c r="H63" s="104">
        <v>58307.1</v>
      </c>
      <c r="I63" s="104">
        <v>57763.8</v>
      </c>
      <c r="J63" s="136">
        <f>SUM(H63/I63)*100-100</f>
        <v>0.9405544649070805</v>
      </c>
    </row>
    <row r="64" spans="1:10" ht="15.75" customHeight="1">
      <c r="A64" s="68" t="s">
        <v>62</v>
      </c>
      <c r="C64" s="77"/>
      <c r="D64" s="77"/>
      <c r="E64" s="137"/>
      <c r="F64" s="137"/>
      <c r="G64" s="138"/>
      <c r="H64" s="137"/>
      <c r="I64" s="137"/>
      <c r="J64" s="138"/>
    </row>
    <row r="65" spans="1:10" ht="13.5" customHeight="1">
      <c r="A65" s="139"/>
      <c r="B65" s="77"/>
      <c r="C65" s="77"/>
      <c r="D65" s="77"/>
      <c r="E65" s="137"/>
      <c r="F65" s="137"/>
      <c r="G65" s="138"/>
      <c r="H65" s="137"/>
      <c r="I65" s="137"/>
      <c r="J65" s="138"/>
    </row>
    <row r="66" spans="1:10" ht="13.5" customHeight="1">
      <c r="A66" s="140">
        <v>4</v>
      </c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3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23"/>
      <c r="B68" s="23"/>
      <c r="C68" s="23"/>
      <c r="D68" s="23"/>
      <c r="E68" s="108"/>
      <c r="F68" s="108"/>
      <c r="G68" s="108"/>
      <c r="H68" s="108"/>
      <c r="I68" s="108"/>
      <c r="J68" s="23"/>
    </row>
    <row r="69" spans="1:10" ht="13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2.7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3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2.7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2:10" ht="13.5" customHeight="1"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3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3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3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3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ht="13.5" customHeight="1"/>
    <row r="80" spans="5:9" ht="13.5" customHeight="1">
      <c r="E80" s="125">
        <f>SUM(E10:E61)</f>
        <v>82255.20000000001</v>
      </c>
      <c r="F80" s="125">
        <f>SUM(F10:F61)</f>
        <v>82472.5</v>
      </c>
      <c r="H80" s="125">
        <f>SUM(H10:H61)</f>
        <v>58307.4</v>
      </c>
      <c r="I80" s="125">
        <f>SUM(I10:I61)</f>
        <v>57763.70000000001</v>
      </c>
    </row>
    <row r="81" ht="13.5" customHeight="1"/>
    <row r="82" ht="13.5" customHeight="1"/>
    <row r="83" spans="5:9" ht="13.5" customHeight="1">
      <c r="E83" s="125">
        <f>SUM(E80-E63)</f>
        <v>1.4551915228366852E-11</v>
      </c>
      <c r="F83" s="125">
        <f>SUM(F80-F63)</f>
        <v>0.5</v>
      </c>
      <c r="G83" s="125"/>
      <c r="H83" s="125">
        <f>SUM(H80-H63)</f>
        <v>0.3000000000029104</v>
      </c>
      <c r="I83" s="125">
        <f>SUM(I80-I63)</f>
        <v>-0.09999999999126885</v>
      </c>
    </row>
    <row r="84" ht="13.5" customHeight="1"/>
    <row r="85" ht="13.5" customHeight="1"/>
  </sheetData>
  <mergeCells count="4">
    <mergeCell ref="E3:G4"/>
    <mergeCell ref="H3:J4"/>
    <mergeCell ref="E7:F8"/>
    <mergeCell ref="H7:I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2009-04-08T12:37:51Z</cp:lastPrinted>
  <dcterms:created xsi:type="dcterms:W3CDTF">2007-06-14T13:52:44Z</dcterms:created>
  <dcterms:modified xsi:type="dcterms:W3CDTF">2009-04-08T13:00:52Z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