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7230" tabRatio="638" activeTab="0"/>
  </bookViews>
  <sheets>
    <sheet name="Statistischer Bericht" sheetId="1" r:id="rId1"/>
    <sheet name="Januar bis Sep 10 S1" sheetId="2" r:id="rId2"/>
    <sheet name="Januar bis Sep 10 S2" sheetId="3" r:id="rId3"/>
    <sheet name="Januar bis Sep 10 S3" sheetId="4" r:id="rId4"/>
    <sheet name="Januar bis Sep 10 S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ATABASE" localSheetId="2">'Januar bis Sep 10 S2'!$A:$XFD</definedName>
    <definedName name="DATABASE" localSheetId="3">'Januar bis Sep 10 S3'!$A:$XFD</definedName>
    <definedName name="DATABASE" localSheetId="4">'Januar bis Sep 10 S4'!$A:$XFD</definedName>
    <definedName name="DATABASE">'[1]3GÜTER'!#REF!</definedName>
    <definedName name="_xlnm.Print_Area" localSheetId="1">'Januar bis Sep 10 S1'!$A$1:$J$39</definedName>
    <definedName name="_xlnm.Print_Area" localSheetId="2">'Januar bis Sep 10 S2'!$A$1:$I$64</definedName>
    <definedName name="_xlnm.Print_Area" localSheetId="3">'Januar bis Sep 10 S3'!$A$1:$H$64</definedName>
    <definedName name="_xlnm.Print_Area" localSheetId="4">'Januar bis Sep 10 S4'!$A$1:$J$66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Sep 10 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Sep 10 S2'!#REF!</definedName>
    <definedName name="CRITERIA" localSheetId="3">'Januar bis Sep 10 S3'!#REF!</definedName>
    <definedName name="CRITERIA" localSheetId="4">'Januar bis Sep 10 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<sst xmlns="http://schemas.openxmlformats.org/spreadsheetml/2006/main" count="282" uniqueCount="157">
  <si>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</si>
  <si>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</si>
  <si>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</si>
  <si>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</si>
  <si>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</si>
  <si>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</si>
  <si>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</si>
  <si>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</si>
  <si>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</si>
  <si>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</si>
  <si>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</si>
  <si>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</si>
  <si>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</si>
  <si>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</si>
  <si>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</si>
  <si>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</si>
  <si>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</si>
  <si>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</si>
  <si>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</si>
  <si>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</si>
  <si>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</si>
  <si>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</si>
  <si>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</si>
  <si>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</si>
  <si>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</si>
  <si>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</si>
  <si>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</si>
  <si>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</si>
  <si>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</si>
  <si>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</si>
  <si>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</si>
  <si>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</si>
  <si>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</si>
  <si>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</si>
  <si>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</si>
  <si>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</si>
  <si>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</si>
  <si>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</si>
  <si>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</si>
  <si>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</si>
  <si>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</si>
  <si>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</si>
  <si>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</si>
  <si>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</si>
  <si>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</si>
  <si>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</si>
  <si>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</si>
  <si>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</si>
  <si>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>____________________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</si>
  <si>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</si>
  <si>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     </t>
    </r>
    <r>
      <rPr>
        <b/>
        <sz val="9"/>
        <rFont val="Arial"/>
        <family val="2"/>
      </rPr>
      <t>2. Schiffsverkehr über See</t>
    </r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</si>
  <si>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</si>
  <si>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</si>
  <si>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</si>
  <si>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</si>
  <si>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</si>
  <si>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</si>
  <si>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</si>
  <si>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</si>
  <si>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</si>
  <si>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</si>
  <si>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</si>
  <si>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</si>
  <si>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</si>
  <si>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</si>
  <si>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</si>
  <si>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</si>
  <si>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</si>
  <si>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</si>
  <si>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</si>
  <si>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</si>
  <si>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</si>
  <si>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</si>
  <si>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</si>
  <si>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</si>
  <si>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 xml:space="preserve">              x</t>
  </si>
  <si>
    <t xml:space="preserve">                  x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</si>
  <si>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</si>
  <si>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</si>
  <si>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</si>
  <si>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</si>
  <si>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</si>
  <si>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</si>
  <si>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</si>
  <si>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</si>
  <si>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</si>
  <si>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</si>
  <si>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</si>
  <si>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</si>
  <si>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</si>
  <si>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</si>
  <si>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</si>
  <si>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</si>
  <si>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</si>
  <si>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</si>
  <si>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</si>
  <si>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</si>
  <si>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</si>
  <si>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</si>
  <si>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</si>
  <si>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</si>
  <si>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</si>
  <si>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</si>
  <si>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</si>
  <si>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</si>
  <si>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</si>
  <si>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</si>
  <si>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</si>
  <si>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</si>
  <si>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</si>
  <si>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</si>
  <si>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</si>
  <si>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</si>
  <si>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</si>
  <si>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</si>
  <si>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</si>
  <si>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</si>
  <si>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</si>
  <si>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</si>
  <si>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</si>
  <si>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</si>
  <si>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</si>
  <si>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</si>
  <si>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</si>
  <si>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</si>
  <si>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</si>
  <si>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</si>
  <si>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</si>
  <si>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</si>
  <si>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</si>
  <si>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</si>
  <si>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</si>
  <si>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</si>
  <si>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</si>
  <si>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</si>
  <si>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</si>
  <si>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</si>
  <si>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</si>
  <si>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</si>
  <si>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</si>
  <si>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</si>
  <si>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</si>
  <si>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</si>
  <si>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</si>
  <si>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</si>
  <si>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</si>
  <si>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</si>
  <si>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</si>
  <si>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t>H II 2 - vj 3/10 H</t>
  </si>
  <si>
    <t>Januar bis September 2010</t>
  </si>
  <si>
    <t xml:space="preserve">3. Vierteljahr </t>
  </si>
  <si>
    <t>Januar bis September</t>
  </si>
  <si>
    <t xml:space="preserve">                -</t>
  </si>
  <si>
    <t xml:space="preserve">                   -</t>
  </si>
  <si>
    <t xml:space="preserve">                  -</t>
  </si>
  <si>
    <r>
      <t xml:space="preserve">Tabelle  2     </t>
    </r>
    <r>
      <rPr>
        <b/>
        <sz val="10"/>
        <rFont val="Arial"/>
        <family val="2"/>
      </rPr>
      <t xml:space="preserve">Seeverkehr des Hafens Hamburg nach Verkehrsbereichen 1)  </t>
    </r>
  </si>
  <si>
    <r>
      <t>Tabelle  3</t>
    </r>
    <r>
      <rPr>
        <b/>
        <sz val="9"/>
        <rFont val="Arial"/>
        <family val="2"/>
      </rPr>
      <t xml:space="preserve">     Seeverkehr des Hafens Hamburg nach ausgewählten Güterhauptgruppen 1)                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</si>
</sst>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8"/>
      <name val="Helvetica"/>
      <family val="0"/>
    </font>
    <font>
      <sz val="10"/>
      <name val="MS Sans Serif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0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0" fillId="2" borderId="2" xfId="24" applyFont="1" applyFill="1" applyBorder="1">
      <alignment/>
      <protection/>
    </xf>
    <xf numFmtId="0" fontId="10" fillId="2" borderId="3" xfId="24" applyFont="1" applyFill="1" applyBorder="1">
      <alignment/>
      <protection/>
    </xf>
    <xf numFmtId="0" fontId="10" fillId="2" borderId="9" xfId="24" applyFont="1" applyFill="1" applyBorder="1" applyAlignment="1">
      <alignment horizontal="centerContinuous"/>
      <protection/>
    </xf>
    <xf numFmtId="0" fontId="10" fillId="2" borderId="10" xfId="24" applyFont="1" applyFill="1" applyBorder="1" applyAlignment="1">
      <alignment horizontal="centerContinuous"/>
      <protection/>
    </xf>
    <xf numFmtId="0" fontId="10" fillId="2" borderId="0" xfId="24" applyFont="1" applyFill="1" applyBorder="1">
      <alignment/>
      <protection/>
    </xf>
    <xf numFmtId="0" fontId="10" fillId="2" borderId="5" xfId="24" applyFont="1" applyFill="1" applyBorder="1">
      <alignment/>
      <protection/>
    </xf>
    <xf numFmtId="0" fontId="10" fillId="2" borderId="12" xfId="24" applyFont="1" applyFill="1" applyBorder="1">
      <alignment/>
      <protection/>
    </xf>
    <xf numFmtId="0" fontId="10" fillId="2" borderId="1" xfId="24" applyFont="1" applyFill="1" applyBorder="1" applyAlignment="1">
      <alignment horizontal="center"/>
      <protection/>
    </xf>
    <xf numFmtId="0" fontId="10" fillId="2" borderId="13" xfId="24" applyFont="1" applyFill="1" applyBorder="1" applyAlignment="1">
      <alignment horizontal="center"/>
      <protection/>
    </xf>
    <xf numFmtId="0" fontId="10" fillId="2" borderId="4" xfId="24" applyFont="1" applyFill="1" applyBorder="1" applyAlignment="1">
      <alignment horizontal="center"/>
      <protection/>
    </xf>
    <xf numFmtId="0" fontId="10" fillId="2" borderId="7" xfId="24" applyFont="1" applyFill="1" applyBorder="1">
      <alignment/>
      <protection/>
    </xf>
    <xf numFmtId="0" fontId="10" fillId="2" borderId="8" xfId="24" applyFont="1" applyFill="1" applyBorder="1">
      <alignment/>
      <protection/>
    </xf>
    <xf numFmtId="0" fontId="10" fillId="2" borderId="14" xfId="24" applyFont="1" applyFill="1" applyBorder="1">
      <alignment/>
      <protection/>
    </xf>
    <xf numFmtId="0" fontId="10" fillId="2" borderId="6" xfId="24" applyFont="1" applyFill="1" applyBorder="1" applyAlignment="1">
      <alignment horizontal="center"/>
      <protection/>
    </xf>
    <xf numFmtId="181" fontId="10" fillId="2" borderId="13" xfId="24" applyNumberFormat="1" applyFont="1" applyFill="1" applyBorder="1">
      <alignment/>
      <protection/>
    </xf>
    <xf numFmtId="174" fontId="10" fillId="2" borderId="0" xfId="24" applyNumberFormat="1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174" fontId="10" fillId="2" borderId="7" xfId="24" applyNumberFormat="1" applyFont="1" applyFill="1" applyBorder="1">
      <alignment/>
      <protection/>
    </xf>
    <xf numFmtId="181" fontId="10" fillId="2" borderId="12" xfId="24" applyNumberFormat="1" applyFont="1" applyFill="1" applyBorder="1">
      <alignment/>
      <protection/>
    </xf>
    <xf numFmtId="181" fontId="10" fillId="2" borderId="0" xfId="24" applyNumberFormat="1" applyFont="1" applyFill="1">
      <alignment/>
      <protection/>
    </xf>
    <xf numFmtId="180" fontId="10" fillId="2" borderId="13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10" fillId="2" borderId="0" xfId="24" applyNumberFormat="1" applyFont="1" applyFill="1" applyBorder="1">
      <alignment/>
      <protection/>
    </xf>
    <xf numFmtId="181" fontId="10" fillId="2" borderId="0" xfId="26" applyNumberFormat="1" applyFont="1" applyFill="1">
      <alignment/>
      <protection/>
    </xf>
    <xf numFmtId="186" fontId="10" fillId="2" borderId="0" xfId="24" applyNumberFormat="1" applyFont="1" applyFill="1">
      <alignment/>
      <protection/>
    </xf>
    <xf numFmtId="170" fontId="7" fillId="2" borderId="0" xfId="0" applyNumberFormat="1" applyFont="1" applyFill="1" applyAlignment="1">
      <alignment/>
    </xf>
    <xf numFmtId="170" fontId="10" fillId="2" borderId="0" xfId="0" applyNumberFormat="1" applyFont="1" applyFill="1" applyAlignment="1">
      <alignment/>
    </xf>
    <xf numFmtId="181" fontId="0" fillId="2" borderId="0" xfId="24" applyNumberFormat="1" applyFont="1" applyFill="1">
      <alignment/>
      <protection/>
    </xf>
    <xf numFmtId="172" fontId="0" fillId="2" borderId="0" xfId="24" applyNumberFormat="1" applyFont="1" applyFill="1">
      <alignment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180" fontId="10" fillId="2" borderId="13" xfId="24" applyNumberFormat="1" applyFont="1" applyFill="1" applyBorder="1" applyAlignment="1">
      <alignment vertical="center"/>
      <protection/>
    </xf>
    <xf numFmtId="174" fontId="10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2" fillId="2" borderId="0" xfId="24" applyFont="1" applyFill="1" applyAlignment="1">
      <alignment horizontal="center"/>
      <protection/>
    </xf>
    <xf numFmtId="0" fontId="9" fillId="3" borderId="7" xfId="20" applyFont="1" applyFill="1" applyBorder="1" applyAlignment="1">
      <alignment/>
    </xf>
    <xf numFmtId="0" fontId="9" fillId="3" borderId="8" xfId="2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10" fillId="2" borderId="9" xfId="24" applyFont="1" applyFill="1" applyBorder="1" applyAlignment="1">
      <alignment horizontal="center"/>
      <protection/>
    </xf>
    <xf numFmtId="0" fontId="10" fillId="2" borderId="11" xfId="24" applyFont="1" applyFill="1" applyBorder="1" applyAlignment="1">
      <alignment horizontal="center"/>
      <protection/>
    </xf>
    <xf numFmtId="0" fontId="10" fillId="2" borderId="0" xfId="27" applyFont="1" applyFill="1">
      <alignment/>
      <protection/>
    </xf>
    <xf numFmtId="0" fontId="0" fillId="2" borderId="0" xfId="27" applyFont="1" applyFill="1">
      <alignment/>
      <protection/>
    </xf>
    <xf numFmtId="173" fontId="10" fillId="2" borderId="0" xfId="27" applyNumberFormat="1" applyFont="1" applyFill="1">
      <alignment/>
      <protection/>
    </xf>
    <xf numFmtId="177" fontId="10" fillId="2" borderId="0" xfId="27" applyNumberFormat="1" applyFont="1" applyFill="1">
      <alignment/>
      <protection/>
    </xf>
    <xf numFmtId="0" fontId="10" fillId="2" borderId="2" xfId="27" applyFont="1" applyFill="1" applyBorder="1">
      <alignment/>
      <protection/>
    </xf>
    <xf numFmtId="0" fontId="10" fillId="2" borderId="3" xfId="27" applyFont="1" applyFill="1" applyBorder="1">
      <alignment/>
      <protection/>
    </xf>
    <xf numFmtId="0" fontId="10" fillId="2" borderId="1" xfId="27" applyFont="1" applyFill="1" applyBorder="1">
      <alignment/>
      <protection/>
    </xf>
    <xf numFmtId="173" fontId="10" fillId="2" borderId="2" xfId="27" applyNumberFormat="1" applyFont="1" applyFill="1" applyBorder="1">
      <alignment/>
      <protection/>
    </xf>
    <xf numFmtId="177" fontId="10" fillId="2" borderId="3" xfId="27" applyNumberFormat="1" applyFont="1" applyFill="1" applyBorder="1">
      <alignment/>
      <protection/>
    </xf>
    <xf numFmtId="0" fontId="10" fillId="2" borderId="0" xfId="27" applyFont="1" applyFill="1" applyBorder="1">
      <alignment/>
      <protection/>
    </xf>
    <xf numFmtId="0" fontId="10" fillId="2" borderId="5" xfId="27" applyFont="1" applyFill="1" applyBorder="1">
      <alignment/>
      <protection/>
    </xf>
    <xf numFmtId="0" fontId="10" fillId="2" borderId="9" xfId="27" applyFont="1" applyFill="1" applyBorder="1" applyAlignment="1">
      <alignment horizontal="centerContinuous"/>
      <protection/>
    </xf>
    <xf numFmtId="0" fontId="10" fillId="2" borderId="10" xfId="27" applyFont="1" applyFill="1" applyBorder="1" applyAlignment="1">
      <alignment horizontal="centerContinuous"/>
      <protection/>
    </xf>
    <xf numFmtId="176" fontId="10" fillId="2" borderId="11" xfId="27" applyNumberFormat="1" applyFont="1" applyFill="1" applyBorder="1" applyAlignment="1">
      <alignment horizontal="centerContinuous"/>
      <protection/>
    </xf>
    <xf numFmtId="0" fontId="10" fillId="2" borderId="9" xfId="27" applyFont="1" applyFill="1" applyBorder="1">
      <alignment/>
      <protection/>
    </xf>
    <xf numFmtId="0" fontId="10" fillId="2" borderId="10" xfId="27" applyFont="1" applyFill="1" applyBorder="1">
      <alignment/>
      <protection/>
    </xf>
    <xf numFmtId="177" fontId="10" fillId="2" borderId="11" xfId="27" applyNumberFormat="1" applyFont="1" applyFill="1" applyBorder="1">
      <alignment/>
      <protection/>
    </xf>
    <xf numFmtId="177" fontId="10" fillId="2" borderId="11" xfId="27" applyNumberFormat="1" applyFont="1" applyFill="1" applyBorder="1" applyAlignment="1">
      <alignment horizontal="centerContinuous"/>
      <protection/>
    </xf>
    <xf numFmtId="0" fontId="10" fillId="2" borderId="15" xfId="27" applyFont="1" applyFill="1" applyBorder="1" applyAlignment="1">
      <alignment horizontal="center"/>
      <protection/>
    </xf>
    <xf numFmtId="177" fontId="10" fillId="2" borderId="12" xfId="27" applyNumberFormat="1" applyFont="1" applyFill="1" applyBorder="1" applyAlignment="1">
      <alignment horizontal="center"/>
      <protection/>
    </xf>
    <xf numFmtId="0" fontId="10" fillId="2" borderId="1" xfId="27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177" fontId="10" fillId="2" borderId="13" xfId="27" applyNumberFormat="1" applyFont="1" applyFill="1" applyBorder="1" applyAlignment="1">
      <alignment horizontal="center"/>
      <protection/>
    </xf>
    <xf numFmtId="0" fontId="10" fillId="2" borderId="7" xfId="27" applyFont="1" applyFill="1" applyBorder="1">
      <alignment/>
      <protection/>
    </xf>
    <xf numFmtId="0" fontId="10" fillId="2" borderId="8" xfId="27" applyFont="1" applyFill="1" applyBorder="1">
      <alignment/>
      <protection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7" fontId="10" fillId="2" borderId="14" xfId="27" applyNumberFormat="1" applyFont="1" applyFill="1" applyBorder="1" applyAlignment="1">
      <alignment horizontal="center"/>
      <protection/>
    </xf>
    <xf numFmtId="170" fontId="10" fillId="2" borderId="13" xfId="27" applyNumberFormat="1" applyFont="1" applyFill="1" applyBorder="1">
      <alignment/>
      <protection/>
    </xf>
    <xf numFmtId="0" fontId="10" fillId="2" borderId="13" xfId="27" applyFont="1" applyFill="1" applyBorder="1">
      <alignment/>
      <protection/>
    </xf>
    <xf numFmtId="173" fontId="10" fillId="2" borderId="13" xfId="27" applyNumberFormat="1" applyFont="1" applyFill="1" applyBorder="1">
      <alignment/>
      <protection/>
    </xf>
    <xf numFmtId="177" fontId="10" fillId="2" borderId="13" xfId="27" applyNumberFormat="1" applyFont="1" applyFill="1" applyBorder="1">
      <alignment/>
      <protection/>
    </xf>
    <xf numFmtId="175" fontId="10" fillId="2" borderId="13" xfId="27" applyNumberFormat="1" applyFont="1" applyFill="1" applyBorder="1">
      <alignment/>
      <protection/>
    </xf>
    <xf numFmtId="179" fontId="10" fillId="2" borderId="13" xfId="27" applyNumberFormat="1" applyFont="1" applyFill="1" applyBorder="1">
      <alignment/>
      <protection/>
    </xf>
    <xf numFmtId="170" fontId="10" fillId="2" borderId="4" xfId="27" applyNumberFormat="1" applyFont="1" applyFill="1" applyBorder="1">
      <alignment/>
      <protection/>
    </xf>
    <xf numFmtId="170" fontId="10" fillId="2" borderId="13" xfId="28" applyNumberFormat="1" applyFont="1" applyFill="1" applyBorder="1" applyAlignment="1">
      <alignment horizontal="left"/>
      <protection/>
    </xf>
    <xf numFmtId="178" fontId="10" fillId="2" borderId="13" xfId="27" applyNumberFormat="1" applyFont="1" applyFill="1" applyBorder="1" applyAlignment="1">
      <alignment horizontal="left"/>
      <protection/>
    </xf>
    <xf numFmtId="176" fontId="10" fillId="2" borderId="13" xfId="27" applyNumberFormat="1" applyFont="1" applyFill="1" applyBorder="1">
      <alignment/>
      <protection/>
    </xf>
    <xf numFmtId="178" fontId="10" fillId="2" borderId="13" xfId="27" applyNumberFormat="1" applyFont="1" applyFill="1" applyBorder="1">
      <alignment/>
      <protection/>
    </xf>
    <xf numFmtId="173" fontId="10" fillId="2" borderId="14" xfId="27" applyNumberFormat="1" applyFont="1" applyFill="1" applyBorder="1">
      <alignment/>
      <protection/>
    </xf>
    <xf numFmtId="170" fontId="10" fillId="2" borderId="12" xfId="27" applyNumberFormat="1" applyFont="1" applyFill="1" applyBorder="1">
      <alignment/>
      <protection/>
    </xf>
    <xf numFmtId="175" fontId="10" fillId="2" borderId="12" xfId="27" applyNumberFormat="1" applyFont="1" applyFill="1" applyBorder="1">
      <alignment/>
      <protection/>
    </xf>
    <xf numFmtId="179" fontId="10" fillId="2" borderId="12" xfId="27" applyNumberFormat="1" applyFont="1" applyFill="1" applyBorder="1">
      <alignment/>
      <protection/>
    </xf>
    <xf numFmtId="170" fontId="10" fillId="2" borderId="0" xfId="27" applyNumberFormat="1" applyFont="1" applyFill="1">
      <alignment/>
      <protection/>
    </xf>
    <xf numFmtId="0" fontId="0" fillId="2" borderId="0" xfId="27" applyFont="1" applyFill="1" applyAlignment="1">
      <alignment horizontal="left"/>
      <protection/>
    </xf>
    <xf numFmtId="170" fontId="0" fillId="2" borderId="0" xfId="0" applyNumberFormat="1" applyFont="1" applyFill="1" applyAlignment="1">
      <alignment/>
    </xf>
    <xf numFmtId="176" fontId="10" fillId="2" borderId="0" xfId="27" applyNumberFormat="1" applyFont="1" applyFill="1">
      <alignment/>
      <protection/>
    </xf>
    <xf numFmtId="173" fontId="10" fillId="2" borderId="0" xfId="27" applyNumberFormat="1" applyFont="1" applyFill="1" applyBorder="1">
      <alignment/>
      <protection/>
    </xf>
    <xf numFmtId="176" fontId="10" fillId="2" borderId="2" xfId="27" applyNumberFormat="1" applyFont="1" applyFill="1" applyBorder="1">
      <alignment/>
      <protection/>
    </xf>
    <xf numFmtId="173" fontId="10" fillId="2" borderId="3" xfId="27" applyNumberFormat="1" applyFont="1" applyFill="1" applyBorder="1">
      <alignment/>
      <protection/>
    </xf>
    <xf numFmtId="173" fontId="10" fillId="2" borderId="11" xfId="27" applyNumberFormat="1" applyFont="1" applyFill="1" applyBorder="1">
      <alignment/>
      <protection/>
    </xf>
    <xf numFmtId="173" fontId="10" fillId="2" borderId="11" xfId="27" applyNumberFormat="1" applyFont="1" applyFill="1" applyBorder="1" applyAlignment="1">
      <alignment horizontal="centerContinuous"/>
      <protection/>
    </xf>
    <xf numFmtId="173" fontId="10" fillId="2" borderId="12" xfId="27" applyNumberFormat="1" applyFont="1" applyFill="1" applyBorder="1" applyAlignment="1">
      <alignment horizontal="center"/>
      <protection/>
    </xf>
    <xf numFmtId="173" fontId="10" fillId="2" borderId="13" xfId="27" applyNumberFormat="1" applyFont="1" applyFill="1" applyBorder="1" applyAlignment="1">
      <alignment horizontal="center"/>
      <protection/>
    </xf>
    <xf numFmtId="173" fontId="10" fillId="2" borderId="14" xfId="27" applyNumberFormat="1" applyFont="1" applyFill="1" applyBorder="1" applyAlignment="1">
      <alignment horizontal="center"/>
      <protection/>
    </xf>
    <xf numFmtId="173" fontId="10" fillId="2" borderId="12" xfId="27" applyNumberFormat="1" applyFont="1" applyFill="1" applyBorder="1">
      <alignment/>
      <protection/>
    </xf>
    <xf numFmtId="0" fontId="10" fillId="2" borderId="2" xfId="27" applyFont="1" applyFill="1" applyBorder="1" applyAlignment="1">
      <alignment horizontal="centerContinuous"/>
      <protection/>
    </xf>
    <xf numFmtId="0" fontId="15" fillId="2" borderId="0" xfId="27" applyFont="1" applyFill="1">
      <alignment/>
      <protection/>
    </xf>
    <xf numFmtId="0" fontId="10" fillId="2" borderId="0" xfId="28" applyFont="1" applyFill="1">
      <alignment/>
      <protection/>
    </xf>
    <xf numFmtId="168" fontId="10" fillId="2" borderId="0" xfId="27" applyNumberFormat="1" applyFont="1" applyFill="1">
      <alignment/>
      <protection/>
    </xf>
    <xf numFmtId="171" fontId="10" fillId="2" borderId="0" xfId="27" applyNumberFormat="1" applyFont="1" applyFill="1">
      <alignment/>
      <protection/>
    </xf>
    <xf numFmtId="168" fontId="10" fillId="2" borderId="1" xfId="27" applyNumberFormat="1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0" fillId="2" borderId="0" xfId="27" applyFont="1" applyFill="1" applyAlignment="1">
      <alignment horizontal="center"/>
      <protection/>
    </xf>
    <xf numFmtId="0" fontId="10" fillId="2" borderId="4" xfId="27" applyFont="1" applyFill="1" applyBorder="1">
      <alignment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0" fillId="2" borderId="5" xfId="27" applyFont="1" applyFill="1" applyBorder="1" applyAlignment="1">
      <alignment horizontal="center"/>
      <protection/>
    </xf>
    <xf numFmtId="168" fontId="10" fillId="2" borderId="10" xfId="27" applyNumberFormat="1" applyFont="1" applyFill="1" applyBorder="1" applyAlignment="1">
      <alignment horizontal="centerContinuous"/>
      <protection/>
    </xf>
    <xf numFmtId="171" fontId="10" fillId="2" borderId="11" xfId="27" applyNumberFormat="1" applyFont="1" applyFill="1" applyBorder="1" applyAlignment="1">
      <alignment horizontal="centerContinuous"/>
      <protection/>
    </xf>
    <xf numFmtId="173" fontId="10" fillId="2" borderId="10" xfId="27" applyNumberFormat="1" applyFont="1" applyFill="1" applyBorder="1" applyAlignment="1">
      <alignment horizontal="centerContinuous"/>
      <protection/>
    </xf>
    <xf numFmtId="171" fontId="10" fillId="2" borderId="12" xfId="27" applyNumberFormat="1" applyFont="1" applyFill="1" applyBorder="1" applyAlignment="1">
      <alignment horizontal="center"/>
      <protection/>
    </xf>
    <xf numFmtId="173" fontId="10" fillId="2" borderId="1" xfId="27" applyNumberFormat="1" applyFont="1" applyFill="1" applyBorder="1" applyAlignment="1">
      <alignment horizontal="center"/>
      <protection/>
    </xf>
    <xf numFmtId="171" fontId="10" fillId="2" borderId="13" xfId="27" applyNumberFormat="1" applyFont="1" applyFill="1" applyBorder="1" applyAlignment="1">
      <alignment horizontal="center"/>
      <protection/>
    </xf>
    <xf numFmtId="173" fontId="10" fillId="2" borderId="4" xfId="27" applyNumberFormat="1" applyFont="1" applyFill="1" applyBorder="1" applyAlignment="1">
      <alignment horizontal="center"/>
      <protection/>
    </xf>
    <xf numFmtId="0" fontId="10" fillId="2" borderId="6" xfId="27" applyFont="1" applyFill="1" applyBorder="1">
      <alignment/>
      <protection/>
    </xf>
    <xf numFmtId="171" fontId="10" fillId="2" borderId="14" xfId="27" applyNumberFormat="1" applyFont="1" applyFill="1" applyBorder="1" applyAlignment="1">
      <alignment horizontal="center"/>
      <protection/>
    </xf>
    <xf numFmtId="173" fontId="10" fillId="2" borderId="6" xfId="27" applyNumberFormat="1" applyFont="1" applyFill="1" applyBorder="1" applyAlignment="1">
      <alignment horizontal="center"/>
      <protection/>
    </xf>
    <xf numFmtId="168" fontId="10" fillId="2" borderId="12" xfId="27" applyNumberFormat="1" applyFont="1" applyFill="1" applyBorder="1">
      <alignment/>
      <protection/>
    </xf>
    <xf numFmtId="171" fontId="10" fillId="2" borderId="12" xfId="27" applyNumberFormat="1" applyFont="1" applyFill="1" applyBorder="1">
      <alignment/>
      <protection/>
    </xf>
    <xf numFmtId="173" fontId="10" fillId="2" borderId="1" xfId="27" applyNumberFormat="1" applyFont="1" applyFill="1" applyBorder="1">
      <alignment/>
      <protection/>
    </xf>
    <xf numFmtId="169" fontId="10" fillId="2" borderId="5" xfId="27" applyNumberFormat="1" applyFont="1" applyFill="1" applyBorder="1" applyAlignment="1">
      <alignment horizontal="center"/>
      <protection/>
    </xf>
    <xf numFmtId="179" fontId="10" fillId="2" borderId="4" xfId="27" applyNumberFormat="1" applyFont="1" applyFill="1" applyBorder="1">
      <alignment/>
      <protection/>
    </xf>
    <xf numFmtId="170" fontId="10" fillId="2" borderId="13" xfId="27" applyNumberFormat="1" applyFont="1" applyFill="1" applyBorder="1" applyAlignment="1">
      <alignment horizontal="left"/>
      <protection/>
    </xf>
    <xf numFmtId="175" fontId="10" fillId="2" borderId="13" xfId="27" applyNumberFormat="1" applyFont="1" applyFill="1" applyBorder="1" applyAlignment="1">
      <alignment horizontal="justify"/>
      <protection/>
    </xf>
    <xf numFmtId="173" fontId="10" fillId="2" borderId="4" xfId="27" applyNumberFormat="1" applyFont="1" applyFill="1" applyBorder="1" applyAlignment="1">
      <alignment horizontal="justify"/>
      <protection/>
    </xf>
    <xf numFmtId="0" fontId="10" fillId="2" borderId="8" xfId="27" applyFont="1" applyFill="1" applyBorder="1" applyAlignment="1">
      <alignment horizontal="center"/>
      <protection/>
    </xf>
    <xf numFmtId="0" fontId="0" fillId="2" borderId="2" xfId="0" applyFont="1" applyFill="1" applyBorder="1" applyAlignment="1">
      <alignment/>
    </xf>
    <xf numFmtId="179" fontId="10" fillId="2" borderId="1" xfId="27" applyNumberFormat="1" applyFont="1" applyFill="1" applyBorder="1">
      <alignment/>
      <protection/>
    </xf>
    <xf numFmtId="170" fontId="10" fillId="2" borderId="0" xfId="27" applyNumberFormat="1" applyFont="1" applyFill="1" applyBorder="1">
      <alignment/>
      <protection/>
    </xf>
    <xf numFmtId="179" fontId="10" fillId="2" borderId="0" xfId="27" applyNumberFormat="1" applyFont="1" applyFill="1" applyBorder="1">
      <alignment/>
      <protection/>
    </xf>
    <xf numFmtId="0" fontId="10" fillId="2" borderId="0" xfId="27" applyFont="1" applyFill="1" applyBorder="1" applyAlignment="1">
      <alignment horizontal="center"/>
      <protection/>
    </xf>
    <xf numFmtId="0" fontId="0" fillId="2" borderId="0" xfId="0" applyFont="1" applyFill="1" applyAlignment="1">
      <alignment horizontal="left"/>
    </xf>
    <xf numFmtId="185" fontId="0" fillId="2" borderId="0" xfId="0" applyNumberFormat="1" applyFont="1" applyFill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4857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35</xdr:row>
      <xdr:rowOff>76200</xdr:rowOff>
    </xdr:from>
    <xdr:to>
      <xdr:col>9</xdr:col>
      <xdr:colOff>400050</xdr:colOff>
      <xdr:row>38</xdr:row>
      <xdr:rowOff>238125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5410200"/>
          <a:ext cx="59912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32</xdr:row>
      <xdr:rowOff>66675</xdr:rowOff>
    </xdr:from>
    <xdr:to>
      <xdr:col>4</xdr:col>
      <xdr:colOff>819150</xdr:colOff>
      <xdr:row>33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496252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63</xdr:row>
      <xdr:rowOff>66675</xdr:rowOff>
    </xdr:from>
    <xdr:to>
      <xdr:col>14</xdr:col>
      <xdr:colOff>76200</xdr:colOff>
      <xdr:row>63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7632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161925</xdr:rowOff>
    </xdr:from>
    <xdr:to>
      <xdr:col>18</xdr:col>
      <xdr:colOff>590550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887450" y="10687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65</xdr:row>
      <xdr:rowOff>57150</xdr:rowOff>
    </xdr:from>
    <xdr:to>
      <xdr:col>32</xdr:col>
      <xdr:colOff>504825</xdr:colOff>
      <xdr:row>65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73625" y="11096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63</xdr:row>
      <xdr:rowOff>47625</xdr:rowOff>
    </xdr:from>
    <xdr:to>
      <xdr:col>7</xdr:col>
      <xdr:colOff>2000250</xdr:colOff>
      <xdr:row>63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161925</xdr:rowOff>
    </xdr:from>
    <xdr:to>
      <xdr:col>8</xdr:col>
      <xdr:colOff>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077075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051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85725</xdr:colOff>
      <xdr:row>63</xdr:row>
      <xdr:rowOff>161925</xdr:rowOff>
    </xdr:from>
    <xdr:to>
      <xdr:col>0</xdr:col>
      <xdr:colOff>590550</xdr:colOff>
      <xdr:row>63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5725" y="1075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65</xdr:row>
      <xdr:rowOff>57150</xdr:rowOff>
    </xdr:from>
    <xdr:to>
      <xdr:col>14</xdr:col>
      <xdr:colOff>504825</xdr:colOff>
      <xdr:row>65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09918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_JAH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monat_ab19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A)"/>
      <sheetName val="Januar bis März 03 (B)"/>
      <sheetName val="Januar bis Juni 03 (A)"/>
      <sheetName val="Januar bis Juni 03 (B)"/>
      <sheetName val="Januar bis September 03 (A)"/>
      <sheetName val="Januar bis September 03 (B)"/>
      <sheetName val="Januar bis März 04 (A)"/>
      <sheetName val="Januar bis März 04 (B)"/>
      <sheetName val="Januar bis Juni 04 (A)"/>
      <sheetName val="Januar bis Juni 04_S2"/>
      <sheetName val="Januar bis Juni 04 (B)S3"/>
      <sheetName val="Januar bis Juni 04 (B)S4"/>
      <sheetName val="Januar bis Sep 04 (A)"/>
      <sheetName val="Januar bis Sep 04_S2"/>
      <sheetName val="Januar bis Sep 04 (B)S3"/>
      <sheetName val="Januar bis Sep 04 (B)S4"/>
      <sheetName val="Januar bis März 05 (A)S1"/>
      <sheetName val="Januar bis März 05(B)S2"/>
      <sheetName val="Januar bis März 05(B)S3"/>
      <sheetName val="Januar bis März 05(B)S4"/>
      <sheetName val="Januar bis Juni 05 (A) (2)"/>
      <sheetName val="Januar bis Juni 05_S2 (2)"/>
      <sheetName val="Januar bis Juni 05 (B)S3 (2)"/>
      <sheetName val="Januar bis Juni 05 (B)S4 (2)"/>
      <sheetName val="Januar bis Sep 05 (A)"/>
      <sheetName val="Januar bis Sep 05 (B)S2"/>
      <sheetName val="Januar bis Sep 05 (B)S3 "/>
      <sheetName val="Januar bis Sep 05 (B)S4"/>
      <sheetName val="Januar bis März 06 (A)S1"/>
      <sheetName val="Januar bis März 06(B)S2"/>
      <sheetName val="Januar bis März 06(B)S3"/>
      <sheetName val="Januar bis März 06(B)S4"/>
      <sheetName val="Januar bis Juni 06_S1"/>
      <sheetName val="Januar bis Juni 06_S2"/>
      <sheetName val="Januar bis Juni 06_S3"/>
      <sheetName val="Januar bis Juni 06_S4"/>
      <sheetName val="Januar bis Sep 06 S1"/>
      <sheetName val="Januar bis Sep 06 S2"/>
      <sheetName val="Januar bis Sep 06 S3"/>
      <sheetName val="Januar bis Sep 06 S4"/>
      <sheetName val="Januar bis Juni 07_S1 "/>
      <sheetName val="Januar bis Juni 07_S2 "/>
      <sheetName val="Januar bis Juni 07_S3"/>
      <sheetName val="Januar bis Juni 07_S4"/>
      <sheetName val="Januar bis Sep 07 S1"/>
      <sheetName val="Januar bis Sep 07 S2 "/>
      <sheetName val="Januar bis Sep 07 S3"/>
      <sheetName val="Januar bis Sep 07 S4"/>
      <sheetName val="Januar bis März 08 S1"/>
      <sheetName val="Januar bis März 08 S2"/>
      <sheetName val="Januar bis März 08 S3"/>
      <sheetName val="Januar bis März 08 S4"/>
      <sheetName val="Januar bis Juni 08_S1"/>
      <sheetName val="Januar bis Juni 08_S2"/>
      <sheetName val="Januar bis Juni 08_S3"/>
      <sheetName val="Januar bis Juni 08_S4"/>
      <sheetName val="Januar bis Sep 08 S2"/>
      <sheetName val="Januar bis Sep 08 S3"/>
      <sheetName val="Januar bis Sep 08 S4"/>
      <sheetName val="Januar bis Juni 09_S1"/>
      <sheetName val="Januar bis Juni 09_S2"/>
      <sheetName val="Januar bis Juni 09_S3"/>
      <sheetName val="Januar bis Juni 09_S4"/>
      <sheetName val="Januar bis Sep 09 S1"/>
      <sheetName val="Januar bis Sep 09 S2"/>
      <sheetName val="Januar bis Sep 09 S3"/>
      <sheetName val="Januar bis Sep 09 S4"/>
      <sheetName val="Januar bis Juni 10_S1"/>
      <sheetName val="Januar bis Juni 10_S2"/>
      <sheetName val="Januar bis Juni 10_S3"/>
      <sheetName val="Januar bis Juni 10_S4"/>
    </sheetNames>
    <sheetDataSet>
      <sheetData sheetId="105">
        <row r="34">
          <cell r="H34">
            <v>33802.1</v>
          </cell>
        </row>
        <row r="35">
          <cell r="H35">
            <v>14241.6</v>
          </cell>
        </row>
        <row r="36">
          <cell r="H36">
            <v>19560.5</v>
          </cell>
        </row>
        <row r="38">
          <cell r="H38">
            <v>24764.1</v>
          </cell>
        </row>
        <row r="39">
          <cell r="H39">
            <v>5452.8</v>
          </cell>
        </row>
        <row r="40">
          <cell r="H40">
            <v>19311.3</v>
          </cell>
        </row>
        <row r="48">
          <cell r="H48">
            <v>30016.199999999997</v>
          </cell>
        </row>
        <row r="49">
          <cell r="H49">
            <v>2304699</v>
          </cell>
        </row>
        <row r="50">
          <cell r="H50">
            <v>3699915</v>
          </cell>
        </row>
        <row r="54">
          <cell r="H54">
            <v>4808</v>
          </cell>
        </row>
        <row r="55">
          <cell r="H55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93" t="s">
        <v>17</v>
      </c>
      <c r="C8" s="93"/>
      <c r="D8" s="94"/>
      <c r="E8" s="23" t="s">
        <v>16</v>
      </c>
      <c r="F8" s="93" t="s">
        <v>18</v>
      </c>
      <c r="G8" s="95"/>
      <c r="H8" s="96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148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149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86" t="s">
        <v>24</v>
      </c>
      <c r="C16" s="86"/>
      <c r="D16" s="86"/>
      <c r="E16" s="87"/>
      <c r="F16" s="32"/>
      <c r="G16" s="84">
        <v>40535</v>
      </c>
      <c r="H16" s="85"/>
    </row>
    <row r="17" spans="1:8" ht="12.75">
      <c r="A17" s="17" t="s">
        <v>10</v>
      </c>
      <c r="B17" s="82" t="s">
        <v>25</v>
      </c>
      <c r="C17" s="82"/>
      <c r="D17" s="82"/>
      <c r="E17" s="83"/>
      <c r="F17" s="18"/>
      <c r="G17" s="18"/>
      <c r="H17" s="19"/>
    </row>
    <row r="18" spans="1:8" ht="12.75">
      <c r="A18" s="22" t="s">
        <v>16</v>
      </c>
      <c r="B18" s="77" t="s">
        <v>26</v>
      </c>
      <c r="C18" s="78"/>
      <c r="D18" s="78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74" t="s">
        <v>27</v>
      </c>
      <c r="B20" s="75"/>
      <c r="C20" s="75"/>
      <c r="D20" s="75"/>
      <c r="E20" s="75"/>
      <c r="F20" s="75"/>
      <c r="G20" s="75"/>
      <c r="H20" s="76"/>
    </row>
    <row r="21" spans="1:8" ht="28.5" customHeight="1">
      <c r="A21" s="71" t="s">
        <v>28</v>
      </c>
      <c r="B21" s="72"/>
      <c r="C21" s="72"/>
      <c r="D21" s="72"/>
      <c r="E21" s="72"/>
      <c r="F21" s="72"/>
      <c r="G21" s="72"/>
      <c r="H21" s="73"/>
    </row>
    <row r="22" spans="1:8" ht="12.75">
      <c r="A22" s="79" t="s">
        <v>29</v>
      </c>
      <c r="B22" s="80"/>
      <c r="C22" s="80"/>
      <c r="D22" s="80"/>
      <c r="E22" s="80"/>
      <c r="F22" s="80"/>
      <c r="G22" s="80"/>
      <c r="H22" s="81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workbookViewId="0" topLeftCell="A1">
      <selection activeCell="N30" sqref="N30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3.421875" style="38" customWidth="1"/>
    <col min="6" max="6" width="10.7109375" style="38" bestFit="1" customWidth="1"/>
    <col min="7" max="7" width="10.140625" style="38" customWidth="1"/>
    <col min="8" max="9" width="10.8515625" style="38" customWidth="1"/>
    <col min="10" max="10" width="8.7109375" style="38" customWidth="1"/>
    <col min="11" max="11" width="0.85546875" style="39" customWidth="1"/>
    <col min="12" max="12" width="11.28125" style="38" bestFit="1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" width="12.8515625" style="38" customWidth="1"/>
    <col min="17" max="16384" width="11.421875" style="38" customWidth="1"/>
  </cols>
  <sheetData>
    <row r="1" ht="12.75">
      <c r="B1" s="40" t="s">
        <v>49</v>
      </c>
    </row>
    <row r="2" spans="2:10" ht="5.25" customHeight="1">
      <c r="B2" s="39"/>
      <c r="C2" s="41"/>
      <c r="D2" s="40"/>
      <c r="E2" s="40"/>
      <c r="F2" s="40"/>
      <c r="G2" s="40"/>
      <c r="H2" s="40"/>
      <c r="I2" s="40"/>
      <c r="J2" s="40"/>
    </row>
    <row r="3" spans="2:16" ht="12.75">
      <c r="B3" s="42"/>
      <c r="C3" s="42"/>
      <c r="D3" s="42"/>
      <c r="E3" s="43"/>
      <c r="F3" s="97" t="s">
        <v>150</v>
      </c>
      <c r="G3" s="98"/>
      <c r="H3" s="44" t="s">
        <v>151</v>
      </c>
      <c r="I3" s="45"/>
      <c r="J3" s="45"/>
      <c r="L3" s="40"/>
      <c r="M3" s="40"/>
      <c r="N3" s="40"/>
      <c r="O3" s="40"/>
      <c r="P3" s="40"/>
    </row>
    <row r="4" spans="2:16" ht="12.75">
      <c r="B4" s="46"/>
      <c r="D4" s="46"/>
      <c r="E4" s="47"/>
      <c r="F4" s="48"/>
      <c r="G4" s="48"/>
      <c r="H4" s="48"/>
      <c r="I4" s="48"/>
      <c r="J4" s="49" t="s">
        <v>30</v>
      </c>
      <c r="L4" s="40"/>
      <c r="M4" s="40"/>
      <c r="N4" s="40"/>
      <c r="O4" s="40"/>
      <c r="P4" s="40"/>
    </row>
    <row r="5" spans="2:16" ht="12.75">
      <c r="B5" s="46"/>
      <c r="C5" s="46" t="s">
        <v>31</v>
      </c>
      <c r="E5" s="47"/>
      <c r="F5" s="50">
        <v>2010</v>
      </c>
      <c r="G5" s="50">
        <v>2009</v>
      </c>
      <c r="H5" s="50">
        <v>2010</v>
      </c>
      <c r="I5" s="50">
        <v>2009</v>
      </c>
      <c r="J5" s="51" t="s">
        <v>32</v>
      </c>
      <c r="L5" s="40"/>
      <c r="M5" s="40"/>
      <c r="N5" s="40"/>
      <c r="O5" s="40"/>
      <c r="P5" s="40"/>
    </row>
    <row r="6" spans="2:16" ht="12.75">
      <c r="B6" s="52"/>
      <c r="C6" s="52"/>
      <c r="D6" s="52"/>
      <c r="E6" s="53"/>
      <c r="F6" s="54"/>
      <c r="G6" s="54"/>
      <c r="H6" s="54"/>
      <c r="I6" s="54"/>
      <c r="J6" s="55" t="s">
        <v>33</v>
      </c>
      <c r="L6" s="40"/>
      <c r="M6" s="40"/>
      <c r="O6" s="40"/>
      <c r="P6" s="40"/>
    </row>
    <row r="7" spans="12:16" ht="9.75" customHeight="1">
      <c r="L7" s="40"/>
      <c r="M7" s="40"/>
      <c r="N7" s="40"/>
      <c r="O7" s="40"/>
      <c r="P7" s="40"/>
    </row>
    <row r="8" spans="2:16" ht="12.75">
      <c r="B8" s="92" t="s">
        <v>34</v>
      </c>
      <c r="C8" s="92"/>
      <c r="D8" s="92"/>
      <c r="E8" s="92"/>
      <c r="F8" s="92"/>
      <c r="G8" s="92"/>
      <c r="H8" s="92"/>
      <c r="I8" s="92"/>
      <c r="J8" s="92"/>
      <c r="L8" s="40"/>
      <c r="M8" s="40"/>
      <c r="N8" s="40"/>
      <c r="O8" s="40"/>
      <c r="P8" s="40"/>
    </row>
    <row r="9" spans="12:16" ht="9.75" customHeight="1">
      <c r="L9" s="40"/>
      <c r="M9" s="40"/>
      <c r="N9" s="40"/>
      <c r="O9" s="40"/>
      <c r="P9" s="40"/>
    </row>
    <row r="10" spans="2:16" ht="12.75">
      <c r="B10" s="92" t="s">
        <v>35</v>
      </c>
      <c r="C10" s="92"/>
      <c r="D10" s="92"/>
      <c r="E10" s="92"/>
      <c r="F10" s="92"/>
      <c r="G10" s="92"/>
      <c r="H10" s="92"/>
      <c r="I10" s="92"/>
      <c r="J10" s="92"/>
      <c r="L10" s="40"/>
      <c r="M10" s="40"/>
      <c r="N10" s="40"/>
      <c r="O10" s="40"/>
      <c r="P10" s="40"/>
    </row>
    <row r="11" spans="12:16" ht="9.75" customHeight="1">
      <c r="L11" s="40"/>
      <c r="M11" s="40"/>
      <c r="N11" s="40"/>
      <c r="O11" s="40"/>
      <c r="P11" s="40"/>
    </row>
    <row r="12" spans="2:16" ht="12.75">
      <c r="B12" s="38" t="s">
        <v>36</v>
      </c>
      <c r="F12" s="56">
        <f>SUM(H12-'[6]Januar bis Juni 10_S1'!H34)</f>
        <v>18153.6</v>
      </c>
      <c r="G12" s="56">
        <v>16434.8</v>
      </c>
      <c r="H12" s="56">
        <v>51955.7</v>
      </c>
      <c r="I12" s="56">
        <v>46595</v>
      </c>
      <c r="J12" s="57">
        <f>SUM(H12/I12)*100-100</f>
        <v>11.504882498122114</v>
      </c>
      <c r="L12" s="40"/>
      <c r="M12" s="40"/>
      <c r="N12" s="58"/>
      <c r="O12" s="40"/>
      <c r="P12" s="40"/>
    </row>
    <row r="13" spans="2:16" ht="12.75">
      <c r="B13" s="38" t="s">
        <v>37</v>
      </c>
      <c r="C13" s="38" t="s">
        <v>38</v>
      </c>
      <c r="F13" s="56">
        <f>SUM(H13-'[6]Januar bis Juni 10_S1'!H35)</f>
        <v>7367.9</v>
      </c>
      <c r="G13" s="56">
        <v>7270.5</v>
      </c>
      <c r="H13" s="56">
        <v>21609.5</v>
      </c>
      <c r="I13" s="56">
        <v>18444.5</v>
      </c>
      <c r="J13" s="57">
        <f>SUM(H13/I13)*100-100</f>
        <v>17.159586868714257</v>
      </c>
      <c r="L13" s="40"/>
      <c r="M13" s="40"/>
      <c r="N13" s="58"/>
      <c r="O13" s="40"/>
      <c r="P13" s="40"/>
    </row>
    <row r="14" spans="3:16" ht="12.75">
      <c r="C14" s="38" t="s">
        <v>39</v>
      </c>
      <c r="F14" s="56">
        <f>SUM(H14-'[6]Januar bis Juni 10_S1'!H36)</f>
        <v>10785.7</v>
      </c>
      <c r="G14" s="56">
        <v>9164.4</v>
      </c>
      <c r="H14" s="56">
        <v>30346.2</v>
      </c>
      <c r="I14" s="56">
        <v>28150.5</v>
      </c>
      <c r="J14" s="57">
        <f>SUM(H14/I14)*100-100</f>
        <v>7.799861458943894</v>
      </c>
      <c r="L14" s="40"/>
      <c r="M14" s="40"/>
      <c r="N14" s="58"/>
      <c r="O14" s="40"/>
      <c r="P14" s="40"/>
    </row>
    <row r="15" spans="6:16" ht="12.75">
      <c r="F15" s="56"/>
      <c r="G15" s="56"/>
      <c r="H15" s="56"/>
      <c r="I15" s="56"/>
      <c r="J15" s="57"/>
      <c r="L15" s="40"/>
      <c r="M15" s="40"/>
      <c r="N15" s="58"/>
      <c r="O15" s="40"/>
      <c r="P15" s="40"/>
    </row>
    <row r="16" spans="2:16" ht="12.75">
      <c r="B16" s="38" t="s">
        <v>40</v>
      </c>
      <c r="F16" s="56">
        <f>SUM(H16-'[6]Januar bis Juni 10_S1'!H38)</f>
        <v>12566.599999999999</v>
      </c>
      <c r="G16" s="56">
        <v>12310.4</v>
      </c>
      <c r="H16" s="56">
        <v>37330.7</v>
      </c>
      <c r="I16" s="56">
        <v>36398.9</v>
      </c>
      <c r="J16" s="57">
        <f>SUM(H16/I16)*100-100</f>
        <v>2.5599674715444536</v>
      </c>
      <c r="L16" s="40"/>
      <c r="M16" s="40"/>
      <c r="N16" s="58"/>
      <c r="O16" s="40"/>
      <c r="P16" s="40"/>
    </row>
    <row r="17" spans="2:16" ht="12.75">
      <c r="B17" s="38" t="s">
        <v>37</v>
      </c>
      <c r="C17" s="38" t="s">
        <v>38</v>
      </c>
      <c r="F17" s="56">
        <f>SUM(H17-'[6]Januar bis Juni 10_S1'!H39)</f>
        <v>1920.5</v>
      </c>
      <c r="G17" s="56">
        <v>2980.3</v>
      </c>
      <c r="H17" s="56">
        <v>7373.3</v>
      </c>
      <c r="I17" s="56">
        <v>8749.4</v>
      </c>
      <c r="J17" s="57">
        <f>SUM(H17/I17)*100-100</f>
        <v>-15.727935629871752</v>
      </c>
      <c r="L17" s="40"/>
      <c r="M17" s="40"/>
      <c r="N17" s="58"/>
      <c r="O17" s="40"/>
      <c r="P17" s="40"/>
    </row>
    <row r="18" spans="3:16" ht="12.75">
      <c r="C18" s="38" t="s">
        <v>39</v>
      </c>
      <c r="F18" s="56">
        <f>SUM(H18-'[6]Januar bis Juni 10_S1'!H40)</f>
        <v>10646</v>
      </c>
      <c r="G18" s="56">
        <v>9330.1</v>
      </c>
      <c r="H18" s="56">
        <v>29957.3</v>
      </c>
      <c r="I18" s="56">
        <v>27649.5</v>
      </c>
      <c r="J18" s="59">
        <f>SUM(H18/I18)*100-100</f>
        <v>8.346624712924296</v>
      </c>
      <c r="M18" s="40"/>
      <c r="N18" s="58"/>
      <c r="O18" s="40"/>
      <c r="P18" s="40"/>
    </row>
    <row r="19" spans="3:16" ht="12.75">
      <c r="C19" s="42"/>
      <c r="D19" s="42"/>
      <c r="E19" s="42"/>
      <c r="F19" s="60"/>
      <c r="G19" s="60"/>
      <c r="H19" s="60"/>
      <c r="I19" s="60"/>
      <c r="J19" s="57"/>
      <c r="L19" s="40"/>
      <c r="M19" s="40"/>
      <c r="N19" s="58"/>
      <c r="O19" s="40"/>
      <c r="P19" s="40"/>
    </row>
    <row r="20" spans="3:16" ht="12.75">
      <c r="C20" s="38" t="s">
        <v>41</v>
      </c>
      <c r="F20" s="56">
        <f>F12+F16</f>
        <v>30720.199999999997</v>
      </c>
      <c r="G20" s="56">
        <v>28745.2</v>
      </c>
      <c r="H20" s="56">
        <f aca="true" t="shared" si="0" ref="H20:I22">SUM(H12+H16)</f>
        <v>89286.4</v>
      </c>
      <c r="I20" s="56">
        <f t="shared" si="0"/>
        <v>82993.9</v>
      </c>
      <c r="J20" s="57">
        <f>SUM(H20/I20)*100-100</f>
        <v>7.581882523896326</v>
      </c>
      <c r="L20" s="40"/>
      <c r="M20" s="40"/>
      <c r="N20" s="58"/>
      <c r="O20" s="40"/>
      <c r="P20" s="40"/>
    </row>
    <row r="21" spans="4:16" ht="12.75">
      <c r="D21" s="38" t="s">
        <v>38</v>
      </c>
      <c r="F21" s="56">
        <f>F13+F17</f>
        <v>9288.4</v>
      </c>
      <c r="G21" s="56">
        <v>10250.8</v>
      </c>
      <c r="H21" s="56">
        <f t="shared" si="0"/>
        <v>28982.8</v>
      </c>
      <c r="I21" s="56">
        <f t="shared" si="0"/>
        <v>27193.9</v>
      </c>
      <c r="J21" s="57">
        <f>SUM(H21/I21)*100-100</f>
        <v>6.578313518840616</v>
      </c>
      <c r="L21" s="40"/>
      <c r="M21" s="40"/>
      <c r="N21" s="58"/>
      <c r="O21" s="40"/>
      <c r="P21" s="40"/>
    </row>
    <row r="22" spans="4:16" ht="12.75">
      <c r="D22" s="38" t="s">
        <v>39</v>
      </c>
      <c r="F22" s="56">
        <f>F14+F18</f>
        <v>21431.7</v>
      </c>
      <c r="G22" s="56">
        <v>18494.5</v>
      </c>
      <c r="H22" s="56">
        <v>60303.6</v>
      </c>
      <c r="I22" s="56">
        <f t="shared" si="0"/>
        <v>55800</v>
      </c>
      <c r="J22" s="57">
        <f>SUM(H22/I22)*100-100</f>
        <v>8.070967741935476</v>
      </c>
      <c r="L22" s="40"/>
      <c r="M22" s="40"/>
      <c r="N22" s="58"/>
      <c r="O22" s="40"/>
      <c r="P22" s="40" t="s">
        <v>37</v>
      </c>
    </row>
    <row r="23" spans="6:16" ht="12.75">
      <c r="F23" s="61"/>
      <c r="G23" s="61"/>
      <c r="H23" s="61"/>
      <c r="I23" s="61"/>
      <c r="J23" s="57"/>
      <c r="L23" s="40"/>
      <c r="M23" s="40"/>
      <c r="N23" s="40"/>
      <c r="O23" s="40"/>
      <c r="P23" s="40"/>
    </row>
    <row r="24" spans="2:16" ht="12.75">
      <c r="B24" s="92" t="s">
        <v>42</v>
      </c>
      <c r="C24" s="92"/>
      <c r="D24" s="92"/>
      <c r="E24" s="92"/>
      <c r="F24" s="92"/>
      <c r="G24" s="92"/>
      <c r="H24" s="92"/>
      <c r="I24" s="92"/>
      <c r="J24" s="92"/>
      <c r="L24" s="40"/>
      <c r="M24" s="40"/>
      <c r="N24" s="40"/>
      <c r="O24" s="40"/>
      <c r="P24" s="40"/>
    </row>
    <row r="25" spans="6:16" ht="9.75" customHeight="1">
      <c r="F25" s="61"/>
      <c r="G25" s="61"/>
      <c r="H25" s="61"/>
      <c r="I25" s="61"/>
      <c r="J25" s="57"/>
      <c r="L25" s="40"/>
      <c r="M25" s="40"/>
      <c r="N25" s="39"/>
      <c r="O25" s="40"/>
      <c r="P25" s="40"/>
    </row>
    <row r="26" spans="2:16" ht="12.75">
      <c r="B26" s="38" t="s">
        <v>43</v>
      </c>
      <c r="F26" s="56">
        <f>SUM(H26-'[6]Januar bis Juni 10_S1'!H48)</f>
        <v>16321.199999999997</v>
      </c>
      <c r="G26" s="56">
        <v>14294</v>
      </c>
      <c r="H26" s="56">
        <f>23177.8+23159.6</f>
        <v>46337.399999999994</v>
      </c>
      <c r="I26" s="56">
        <f>21548.5+21507.7</f>
        <v>43056.2</v>
      </c>
      <c r="J26" s="57">
        <f>SUM(H26/I26)*100-100</f>
        <v>7.6207375476702595</v>
      </c>
      <c r="L26" s="69"/>
      <c r="M26" s="40"/>
      <c r="N26" s="39"/>
      <c r="O26" s="40"/>
      <c r="P26" s="70"/>
    </row>
    <row r="27" spans="2:16" ht="12.75">
      <c r="B27" s="38" t="s">
        <v>44</v>
      </c>
      <c r="F27" s="56">
        <f>SUM(H27-'[6]Januar bis Juni 10_S1'!H49)</f>
        <v>1344030</v>
      </c>
      <c r="G27" s="62">
        <v>1104012</v>
      </c>
      <c r="H27" s="62">
        <v>3648729</v>
      </c>
      <c r="I27" s="62">
        <f>2850906+499490</f>
        <v>3350396</v>
      </c>
      <c r="J27" s="57">
        <f>SUM(H27/I27)*100-100</f>
        <v>8.90441010555169</v>
      </c>
      <c r="L27" s="69"/>
      <c r="M27" s="40"/>
      <c r="N27" s="39"/>
      <c r="O27" s="40"/>
      <c r="P27" s="70"/>
    </row>
    <row r="28" spans="2:16" ht="12.75">
      <c r="B28" s="38" t="s">
        <v>45</v>
      </c>
      <c r="F28" s="56">
        <f>SUM(H28-'[6]Januar bis Juni 10_S1'!H50)</f>
        <v>2168593</v>
      </c>
      <c r="G28" s="62">
        <v>1753461</v>
      </c>
      <c r="H28" s="62">
        <v>5868508</v>
      </c>
      <c r="I28" s="62">
        <f>4534279+791348</f>
        <v>5325627</v>
      </c>
      <c r="J28" s="57">
        <f>SUM(H28/I28)*100-100</f>
        <v>10.1937480788647</v>
      </c>
      <c r="L28" s="69"/>
      <c r="M28" s="40"/>
      <c r="N28" s="39"/>
      <c r="O28" s="40"/>
      <c r="P28" s="70"/>
    </row>
    <row r="29" spans="6:16" ht="12.75">
      <c r="F29" s="61"/>
      <c r="G29" s="61"/>
      <c r="H29" s="61"/>
      <c r="I29" s="61"/>
      <c r="J29" s="57"/>
      <c r="L29" s="40"/>
      <c r="M29" s="40"/>
      <c r="N29" s="39"/>
      <c r="O29" s="40"/>
      <c r="P29" s="40"/>
    </row>
    <row r="30" spans="5:16" ht="12.75">
      <c r="E30" s="38" t="s">
        <v>50</v>
      </c>
      <c r="F30" s="61"/>
      <c r="G30" s="61"/>
      <c r="H30" s="61"/>
      <c r="I30" s="61"/>
      <c r="J30" s="57"/>
      <c r="L30" s="63"/>
      <c r="M30" s="63"/>
      <c r="N30" s="39"/>
      <c r="O30" s="63"/>
      <c r="P30" s="63"/>
    </row>
    <row r="31" spans="6:16" ht="9.75" customHeight="1">
      <c r="F31" s="64"/>
      <c r="G31" s="64"/>
      <c r="H31" s="64"/>
      <c r="I31" s="64"/>
      <c r="J31" s="57"/>
      <c r="L31" s="63"/>
      <c r="M31" s="63"/>
      <c r="N31" s="39"/>
      <c r="O31" s="63"/>
      <c r="P31" s="63"/>
    </row>
    <row r="32" spans="2:16" ht="12.75">
      <c r="B32" s="38" t="s">
        <v>46</v>
      </c>
      <c r="F32" s="62">
        <f>SUM(H32-'[6]Januar bis Juni 10_S1'!H54)</f>
        <v>2544</v>
      </c>
      <c r="G32" s="62">
        <v>2594</v>
      </c>
      <c r="H32" s="62">
        <v>7352</v>
      </c>
      <c r="I32" s="62">
        <v>7710</v>
      </c>
      <c r="J32" s="57">
        <f>SUM(H32/I32)*100-100</f>
        <v>-4.643320363164719</v>
      </c>
      <c r="L32" s="63"/>
      <c r="M32" s="63"/>
      <c r="N32" s="39"/>
      <c r="O32" s="63"/>
      <c r="P32" s="63"/>
    </row>
    <row r="33" spans="2:16" ht="12.75">
      <c r="B33" s="38" t="s">
        <v>47</v>
      </c>
      <c r="F33" s="88" t="e">
        <f>SUM(H33-'[6]Januar bis Juni 10_S1'!H55:H56)</f>
        <v>#VALUE!</v>
      </c>
      <c r="G33" s="88">
        <v>502</v>
      </c>
      <c r="H33" s="88">
        <v>1057</v>
      </c>
      <c r="I33" s="88">
        <v>1486</v>
      </c>
      <c r="J33" s="89">
        <f>SUM(H33/I33)*100-100</f>
        <v>-28.869448183041726</v>
      </c>
      <c r="L33" s="63"/>
      <c r="M33" s="63"/>
      <c r="N33" s="39"/>
      <c r="O33" s="63"/>
      <c r="P33" s="63"/>
    </row>
    <row r="34" spans="6:16" ht="12.75">
      <c r="F34" s="91"/>
      <c r="G34" s="88"/>
      <c r="H34" s="88"/>
      <c r="I34" s="88"/>
      <c r="J34" s="90"/>
      <c r="L34" s="40"/>
      <c r="M34" s="40"/>
      <c r="N34" s="39"/>
      <c r="O34" s="40"/>
      <c r="P34" s="40"/>
    </row>
    <row r="35" spans="2:16" ht="9" customHeight="1">
      <c r="B35" s="38" t="s">
        <v>48</v>
      </c>
      <c r="F35" s="61"/>
      <c r="G35" s="39"/>
      <c r="H35" s="39"/>
      <c r="I35" s="65"/>
      <c r="J35" s="66"/>
      <c r="L35" s="40"/>
      <c r="M35" s="40"/>
      <c r="N35" s="39"/>
      <c r="O35" s="40"/>
      <c r="P35" s="40"/>
    </row>
    <row r="36" spans="2:16" ht="6" customHeight="1">
      <c r="B36" s="40"/>
      <c r="C36" s="40" t="s">
        <v>37</v>
      </c>
      <c r="D36" s="40"/>
      <c r="E36" s="40"/>
      <c r="F36" s="40"/>
      <c r="G36" s="40"/>
      <c r="H36" s="40"/>
      <c r="I36" s="40"/>
      <c r="J36" s="40"/>
      <c r="L36" s="40"/>
      <c r="M36" s="40"/>
      <c r="N36" s="39"/>
      <c r="O36" s="40"/>
      <c r="P36" s="40"/>
    </row>
    <row r="37" spans="2:16" ht="12.75">
      <c r="B37" s="40"/>
      <c r="C37" s="40" t="s">
        <v>37</v>
      </c>
      <c r="D37" s="40"/>
      <c r="E37" s="40"/>
      <c r="F37" s="40"/>
      <c r="G37" s="40"/>
      <c r="H37" s="40"/>
      <c r="I37" s="40"/>
      <c r="J37" s="40"/>
      <c r="L37" s="40"/>
      <c r="M37" s="40"/>
      <c r="N37" s="40"/>
      <c r="O37" s="40"/>
      <c r="P37" s="40"/>
    </row>
    <row r="38" spans="2:16" ht="12.75">
      <c r="B38" s="40"/>
      <c r="C38" s="40"/>
      <c r="D38" s="40"/>
      <c r="E38" s="40"/>
      <c r="F38" s="40"/>
      <c r="G38" s="40"/>
      <c r="H38" s="40"/>
      <c r="I38" s="40"/>
      <c r="J38" s="40"/>
      <c r="L38" s="40"/>
      <c r="M38" s="40"/>
      <c r="N38" s="40"/>
      <c r="O38" s="40"/>
      <c r="P38" s="40"/>
    </row>
    <row r="39" spans="2:16" ht="23.25" customHeight="1">
      <c r="B39" s="40"/>
      <c r="C39" s="40" t="s">
        <v>37</v>
      </c>
      <c r="D39" s="40"/>
      <c r="E39" s="40"/>
      <c r="F39" s="40"/>
      <c r="G39" s="40"/>
      <c r="H39" s="40"/>
      <c r="I39" s="40"/>
      <c r="J39" s="40"/>
      <c r="L39" s="40"/>
      <c r="M39" s="40"/>
      <c r="N39" s="40"/>
      <c r="O39" s="40"/>
      <c r="P39" s="40"/>
    </row>
    <row r="40" spans="2:16" ht="12.75">
      <c r="B40" s="40"/>
      <c r="C40" s="40"/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  <c r="P40" s="40"/>
    </row>
    <row r="41" spans="2:16" ht="12.75">
      <c r="B41" s="40"/>
      <c r="C41" s="40"/>
      <c r="D41" s="40"/>
      <c r="E41" s="40"/>
      <c r="F41" s="40"/>
      <c r="G41" s="40"/>
      <c r="H41" s="40"/>
      <c r="I41" s="40"/>
      <c r="J41" s="40"/>
      <c r="L41" s="40"/>
      <c r="M41" s="40"/>
      <c r="N41" s="40"/>
      <c r="O41" s="40"/>
      <c r="P41" s="40"/>
    </row>
  </sheetData>
  <mergeCells count="9">
    <mergeCell ref="F3:G3"/>
    <mergeCell ref="I33:I34"/>
    <mergeCell ref="J33:J34"/>
    <mergeCell ref="F33:F34"/>
    <mergeCell ref="G33:G34"/>
    <mergeCell ref="H33:H34"/>
    <mergeCell ref="B8:J8"/>
    <mergeCell ref="B10:J10"/>
    <mergeCell ref="B24:J24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selection activeCell="J1" sqref="J1"/>
    </sheetView>
  </sheetViews>
  <sheetFormatPr defaultColWidth="11.421875" defaultRowHeight="12.75"/>
  <cols>
    <col min="1" max="1" width="11.421875" style="99" customWidth="1"/>
    <col min="2" max="2" width="7.421875" style="99" customWidth="1"/>
    <col min="3" max="3" width="25.7109375" style="99" customWidth="1"/>
    <col min="4" max="5" width="9.8515625" style="99" customWidth="1"/>
    <col min="6" max="6" width="8.8515625" style="101" customWidth="1"/>
    <col min="7" max="8" width="9.8515625" style="99" customWidth="1"/>
    <col min="9" max="9" width="11.140625" style="102" customWidth="1"/>
    <col min="10" max="11" width="9.8515625" style="39" customWidth="1"/>
    <col min="12" max="12" width="11.28125" style="39" customWidth="1"/>
    <col min="13" max="14" width="9.8515625" style="39" customWidth="1"/>
    <col min="15" max="15" width="10.8515625" style="39" customWidth="1"/>
    <col min="16" max="17" width="11.421875" style="39" customWidth="1"/>
    <col min="18" max="18" width="18.57421875" style="39" customWidth="1"/>
    <col min="19" max="19" width="9.00390625" style="39" customWidth="1"/>
    <col min="20" max="20" width="24.8515625" style="39" customWidth="1"/>
    <col min="21" max="21" width="5.00390625" style="39" customWidth="1"/>
    <col min="22" max="22" width="1.8515625" style="39" hidden="1" customWidth="1"/>
    <col min="23" max="24" width="9.7109375" style="39" customWidth="1"/>
    <col min="25" max="25" width="11.421875" style="39" customWidth="1"/>
    <col min="26" max="27" width="9.7109375" style="39" customWidth="1"/>
    <col min="28" max="28" width="11.421875" style="39" customWidth="1"/>
    <col min="29" max="16384" width="11.421875" style="99" customWidth="1"/>
  </cols>
  <sheetData>
    <row r="1" ht="12.75">
      <c r="A1" s="100" t="s">
        <v>155</v>
      </c>
    </row>
    <row r="2" ht="13.5" customHeight="1"/>
    <row r="3" spans="1:9" ht="13.5" customHeight="1">
      <c r="A3" s="103"/>
      <c r="B3" s="103"/>
      <c r="C3" s="104"/>
      <c r="D3" s="105"/>
      <c r="E3" s="103"/>
      <c r="F3" s="106" t="s">
        <v>51</v>
      </c>
      <c r="G3" s="103"/>
      <c r="H3" s="103"/>
      <c r="I3" s="107"/>
    </row>
    <row r="4" spans="1:9" ht="13.5" customHeight="1">
      <c r="A4" s="108"/>
      <c r="B4" s="108"/>
      <c r="C4" s="109"/>
      <c r="D4" s="110" t="s">
        <v>52</v>
      </c>
      <c r="E4" s="111"/>
      <c r="F4" s="112"/>
      <c r="G4" s="113" t="s">
        <v>53</v>
      </c>
      <c r="H4" s="114"/>
      <c r="I4" s="115"/>
    </row>
    <row r="5" spans="1:9" ht="13.5" customHeight="1">
      <c r="A5" s="108"/>
      <c r="B5" s="108" t="s">
        <v>54</v>
      </c>
      <c r="C5" s="109"/>
      <c r="D5" s="110" t="s">
        <v>151</v>
      </c>
      <c r="E5" s="111"/>
      <c r="F5" s="112"/>
      <c r="G5" s="110" t="s">
        <v>151</v>
      </c>
      <c r="H5" s="111"/>
      <c r="I5" s="116"/>
    </row>
    <row r="6" spans="1:9" ht="13.5" customHeight="1">
      <c r="A6" s="108"/>
      <c r="B6" s="108"/>
      <c r="C6" s="109"/>
      <c r="D6" s="117">
        <v>2010</v>
      </c>
      <c r="E6" s="117">
        <v>2009</v>
      </c>
      <c r="F6" s="118" t="s">
        <v>30</v>
      </c>
      <c r="G6" s="117">
        <v>2010</v>
      </c>
      <c r="H6" s="117">
        <v>2009</v>
      </c>
      <c r="I6" s="118" t="s">
        <v>30</v>
      </c>
    </row>
    <row r="7" spans="1:9" ht="13.5" customHeight="1">
      <c r="A7" s="108"/>
      <c r="B7" s="108"/>
      <c r="C7" s="109"/>
      <c r="D7" s="119" t="s">
        <v>55</v>
      </c>
      <c r="E7" s="120"/>
      <c r="F7" s="121" t="s">
        <v>32</v>
      </c>
      <c r="G7" s="119" t="s">
        <v>55</v>
      </c>
      <c r="H7" s="120"/>
      <c r="I7" s="121" t="s">
        <v>32</v>
      </c>
    </row>
    <row r="8" spans="1:9" ht="13.5" customHeight="1">
      <c r="A8" s="122"/>
      <c r="B8" s="122"/>
      <c r="C8" s="123"/>
      <c r="D8" s="124"/>
      <c r="E8" s="125"/>
      <c r="F8" s="126" t="s">
        <v>33</v>
      </c>
      <c r="G8" s="124"/>
      <c r="H8" s="125"/>
      <c r="I8" s="126" t="s">
        <v>33</v>
      </c>
    </row>
    <row r="9" spans="4:29" ht="13.5" customHeight="1">
      <c r="D9" s="127"/>
      <c r="E9" s="128"/>
      <c r="F9" s="129"/>
      <c r="G9" s="127"/>
      <c r="H9" s="128"/>
      <c r="I9" s="130"/>
      <c r="AC9" s="108"/>
    </row>
    <row r="10" spans="1:9" ht="13.5" customHeight="1">
      <c r="A10" s="99" t="s">
        <v>56</v>
      </c>
      <c r="D10" s="127">
        <v>463.2</v>
      </c>
      <c r="E10" s="127">
        <v>653.3</v>
      </c>
      <c r="F10" s="131">
        <f>SUM(D10/E10)*100-100</f>
        <v>-29.09842338894842</v>
      </c>
      <c r="G10" s="127">
        <v>254.2</v>
      </c>
      <c r="H10" s="127">
        <v>274.7</v>
      </c>
      <c r="I10" s="132">
        <f>SUM(G10/H10)*100-100</f>
        <v>-7.462686567164184</v>
      </c>
    </row>
    <row r="11" spans="4:9" ht="13.5" customHeight="1">
      <c r="D11" s="127"/>
      <c r="E11" s="127"/>
      <c r="F11" s="131"/>
      <c r="G11" s="127"/>
      <c r="H11" s="127"/>
      <c r="I11" s="132"/>
    </row>
    <row r="12" spans="1:9" ht="13.5" customHeight="1">
      <c r="A12" s="99" t="s">
        <v>57</v>
      </c>
      <c r="D12" s="127">
        <f>SUM(D14:D20)</f>
        <v>18740.1</v>
      </c>
      <c r="E12" s="127">
        <f>SUM(E14:E20)</f>
        <v>16928.6</v>
      </c>
      <c r="F12" s="131">
        <f>SUM(D12/E12)*100-100</f>
        <v>10.700825821391021</v>
      </c>
      <c r="G12" s="127">
        <f>SUM(G14:G20)</f>
        <v>5685.400000000001</v>
      </c>
      <c r="H12" s="127">
        <f>SUM(H14:H20)</f>
        <v>5931.6</v>
      </c>
      <c r="I12" s="132">
        <f>SUM(G12/H12)*100-100</f>
        <v>-4.150650751905047</v>
      </c>
    </row>
    <row r="13" spans="1:9" ht="13.5" customHeight="1">
      <c r="A13" s="99" t="s">
        <v>58</v>
      </c>
      <c r="D13" s="133"/>
      <c r="E13" s="133"/>
      <c r="F13" s="131"/>
      <c r="G13" s="133"/>
      <c r="H13" s="133"/>
      <c r="I13" s="132"/>
    </row>
    <row r="14" spans="1:9" ht="13.5" customHeight="1">
      <c r="A14" s="99" t="s">
        <v>59</v>
      </c>
      <c r="D14" s="127">
        <v>8065.9</v>
      </c>
      <c r="E14" s="127">
        <v>8703.1</v>
      </c>
      <c r="F14" s="131">
        <f aca="true" t="shared" si="0" ref="F14:F20">SUM(D14/E14)*100-100</f>
        <v>-7.32152911031703</v>
      </c>
      <c r="G14" s="127">
        <v>4025.6</v>
      </c>
      <c r="H14" s="127">
        <v>4253.8</v>
      </c>
      <c r="I14" s="132">
        <f aca="true" t="shared" si="1" ref="I14:I20">SUM(G14/H14)*100-100</f>
        <v>-5.3646151676148435</v>
      </c>
    </row>
    <row r="15" spans="1:9" ht="12.75">
      <c r="A15" s="99" t="s">
        <v>60</v>
      </c>
      <c r="D15" s="127">
        <v>4484.1</v>
      </c>
      <c r="E15" s="127">
        <v>2884.9</v>
      </c>
      <c r="F15" s="131">
        <f t="shared" si="0"/>
        <v>55.43346389822872</v>
      </c>
      <c r="G15" s="127">
        <v>557.5</v>
      </c>
      <c r="H15" s="127">
        <v>546.2</v>
      </c>
      <c r="I15" s="132">
        <f t="shared" si="1"/>
        <v>2.0688392530208546</v>
      </c>
    </row>
    <row r="16" spans="1:9" ht="13.5" customHeight="1">
      <c r="A16" s="99" t="s">
        <v>61</v>
      </c>
      <c r="D16" s="127">
        <v>2116.2</v>
      </c>
      <c r="E16" s="127">
        <v>1554.1</v>
      </c>
      <c r="F16" s="131">
        <f t="shared" si="0"/>
        <v>36.16884370375138</v>
      </c>
      <c r="G16" s="127">
        <v>134.5</v>
      </c>
      <c r="H16" s="127">
        <v>144.7</v>
      </c>
      <c r="I16" s="132">
        <f t="shared" si="1"/>
        <v>-7.049067035245329</v>
      </c>
    </row>
    <row r="17" spans="1:9" ht="13.5" customHeight="1">
      <c r="A17" s="99" t="s">
        <v>62</v>
      </c>
      <c r="D17" s="127">
        <v>2821.2</v>
      </c>
      <c r="E17" s="127">
        <v>2625.5</v>
      </c>
      <c r="F17" s="131">
        <f t="shared" si="0"/>
        <v>7.453818320319925</v>
      </c>
      <c r="G17" s="127">
        <v>484.1</v>
      </c>
      <c r="H17" s="127">
        <v>555.3</v>
      </c>
      <c r="I17" s="132">
        <f t="shared" si="1"/>
        <v>-12.82189807311363</v>
      </c>
    </row>
    <row r="18" spans="1:9" ht="13.5" customHeight="1">
      <c r="A18" s="99" t="s">
        <v>63</v>
      </c>
      <c r="D18" s="127">
        <v>319.6</v>
      </c>
      <c r="E18" s="127">
        <v>498.2</v>
      </c>
      <c r="F18" s="131">
        <f t="shared" si="0"/>
        <v>-35.849056603773576</v>
      </c>
      <c r="G18" s="127">
        <v>38.7</v>
      </c>
      <c r="H18" s="127">
        <v>46.1</v>
      </c>
      <c r="I18" s="132">
        <f t="shared" si="1"/>
        <v>-16.052060737527114</v>
      </c>
    </row>
    <row r="19" spans="1:9" ht="13.5" customHeight="1">
      <c r="A19" s="99" t="s">
        <v>64</v>
      </c>
      <c r="D19" s="127">
        <v>577.3</v>
      </c>
      <c r="E19" s="127">
        <v>334.2</v>
      </c>
      <c r="F19" s="131">
        <f t="shared" si="0"/>
        <v>72.74087372830641</v>
      </c>
      <c r="G19" s="127">
        <v>209.5</v>
      </c>
      <c r="H19" s="127">
        <v>178</v>
      </c>
      <c r="I19" s="132">
        <f t="shared" si="1"/>
        <v>17.696629213483135</v>
      </c>
    </row>
    <row r="20" spans="1:9" ht="13.5" customHeight="1">
      <c r="A20" s="99" t="s">
        <v>65</v>
      </c>
      <c r="D20" s="127">
        <v>355.8</v>
      </c>
      <c r="E20" s="127">
        <v>328.6</v>
      </c>
      <c r="F20" s="131">
        <f t="shared" si="0"/>
        <v>8.277541083384051</v>
      </c>
      <c r="G20" s="127">
        <v>235.5</v>
      </c>
      <c r="H20" s="127">
        <v>207.5</v>
      </c>
      <c r="I20" s="132">
        <f t="shared" si="1"/>
        <v>13.493975903614455</v>
      </c>
    </row>
    <row r="21" spans="1:9" ht="13.5" customHeight="1">
      <c r="A21" s="99" t="s">
        <v>66</v>
      </c>
      <c r="D21" s="134" t="s">
        <v>67</v>
      </c>
      <c r="E21" s="134" t="s">
        <v>67</v>
      </c>
      <c r="F21" s="134" t="s">
        <v>152</v>
      </c>
      <c r="G21" s="134" t="s">
        <v>67</v>
      </c>
      <c r="H21" s="134" t="s">
        <v>67</v>
      </c>
      <c r="I21" s="135" t="s">
        <v>153</v>
      </c>
    </row>
    <row r="22" spans="4:9" ht="13.5" customHeight="1">
      <c r="D22" s="127"/>
      <c r="E22" s="127"/>
      <c r="F22" s="129"/>
      <c r="G22" s="127"/>
      <c r="H22" s="127"/>
      <c r="I22" s="129"/>
    </row>
    <row r="23" spans="2:9" ht="12.75">
      <c r="B23" s="99" t="s">
        <v>68</v>
      </c>
      <c r="D23" s="127">
        <f>D10+D12</f>
        <v>19203.3</v>
      </c>
      <c r="E23" s="127">
        <f>E10+E12</f>
        <v>17581.899999999998</v>
      </c>
      <c r="F23" s="131">
        <f>SUM(D23/E23)*100-100</f>
        <v>9.221983972153197</v>
      </c>
      <c r="G23" s="127">
        <f>G10+G12</f>
        <v>5939.6</v>
      </c>
      <c r="H23" s="127">
        <v>6206.4</v>
      </c>
      <c r="I23" s="132">
        <f>SUM(G23/H23)*100-100</f>
        <v>-4.298788347512243</v>
      </c>
    </row>
    <row r="24" spans="4:9" ht="13.5" customHeight="1">
      <c r="D24" s="127"/>
      <c r="E24" s="127"/>
      <c r="F24" s="127"/>
      <c r="G24" s="127"/>
      <c r="H24" s="127"/>
      <c r="I24" s="136"/>
    </row>
    <row r="25" spans="1:31" ht="13.5" customHeight="1">
      <c r="A25" s="99" t="s">
        <v>69</v>
      </c>
      <c r="D25" s="127">
        <v>582.5</v>
      </c>
      <c r="E25" s="127">
        <v>878.7</v>
      </c>
      <c r="F25" s="131">
        <f aca="true" t="shared" si="2" ref="F25:F30">SUM(D25/E25)*100-100</f>
        <v>-33.708888130192335</v>
      </c>
      <c r="G25" s="127">
        <v>106.6</v>
      </c>
      <c r="H25" s="127">
        <v>115.8</v>
      </c>
      <c r="I25" s="132">
        <f aca="true" t="shared" si="3" ref="I25:I30">SUM(G25/H25)*100-100</f>
        <v>-7.944732297063908</v>
      </c>
      <c r="AC25" s="39"/>
      <c r="AD25" s="39"/>
      <c r="AE25" s="39"/>
    </row>
    <row r="26" spans="1:9" ht="12.75">
      <c r="A26" s="99" t="s">
        <v>70</v>
      </c>
      <c r="D26" s="127">
        <v>56.1</v>
      </c>
      <c r="E26" s="127">
        <v>44</v>
      </c>
      <c r="F26" s="131">
        <f t="shared" si="2"/>
        <v>27.500000000000014</v>
      </c>
      <c r="G26" s="127">
        <v>23.9</v>
      </c>
      <c r="H26" s="127">
        <v>15.3</v>
      </c>
      <c r="I26" s="132">
        <f t="shared" si="3"/>
        <v>56.20915032679736</v>
      </c>
    </row>
    <row r="27" spans="1:9" ht="13.5" customHeight="1">
      <c r="A27" s="99" t="s">
        <v>71</v>
      </c>
      <c r="D27" s="127">
        <v>325.6</v>
      </c>
      <c r="E27" s="127">
        <v>314.2</v>
      </c>
      <c r="F27" s="131">
        <f t="shared" si="2"/>
        <v>3.6282622533418305</v>
      </c>
      <c r="G27" s="127">
        <v>201.4</v>
      </c>
      <c r="H27" s="127">
        <v>169.6</v>
      </c>
      <c r="I27" s="132">
        <f t="shared" si="3"/>
        <v>18.75</v>
      </c>
    </row>
    <row r="28" spans="1:9" ht="13.5" customHeight="1">
      <c r="A28" s="99" t="s">
        <v>72</v>
      </c>
      <c r="D28" s="127">
        <v>1438.4</v>
      </c>
      <c r="E28" s="127">
        <v>924.8</v>
      </c>
      <c r="F28" s="131">
        <f t="shared" si="2"/>
        <v>55.53633217993081</v>
      </c>
      <c r="G28" s="127">
        <v>95.3</v>
      </c>
      <c r="H28" s="127">
        <v>78.1</v>
      </c>
      <c r="I28" s="132">
        <f t="shared" si="3"/>
        <v>22.023047375160047</v>
      </c>
    </row>
    <row r="29" spans="1:9" ht="13.5" customHeight="1">
      <c r="A29" s="99" t="s">
        <v>73</v>
      </c>
      <c r="D29" s="127">
        <v>0.2</v>
      </c>
      <c r="E29" s="127">
        <v>5.5</v>
      </c>
      <c r="F29" s="131">
        <f t="shared" si="2"/>
        <v>-96.36363636363636</v>
      </c>
      <c r="G29" s="127">
        <v>0.2</v>
      </c>
      <c r="H29" s="127">
        <v>4.9</v>
      </c>
      <c r="I29" s="132">
        <f t="shared" si="3"/>
        <v>-95.91836734693878</v>
      </c>
    </row>
    <row r="30" spans="1:9" ht="12.75">
      <c r="A30" s="99" t="s">
        <v>74</v>
      </c>
      <c r="D30" s="127">
        <v>10.2</v>
      </c>
      <c r="E30" s="127">
        <v>30.7</v>
      </c>
      <c r="F30" s="131">
        <f t="shared" si="2"/>
        <v>-66.77524429967427</v>
      </c>
      <c r="G30" s="127">
        <v>9</v>
      </c>
      <c r="H30" s="127">
        <v>26.8</v>
      </c>
      <c r="I30" s="132">
        <f t="shared" si="3"/>
        <v>-66.41791044776119</v>
      </c>
    </row>
    <row r="31" spans="4:9" ht="13.5" customHeight="1">
      <c r="D31" s="127"/>
      <c r="E31" s="127"/>
      <c r="F31" s="131"/>
      <c r="G31" s="127"/>
      <c r="H31" s="127"/>
      <c r="I31" s="136"/>
    </row>
    <row r="32" spans="2:9" ht="13.5" customHeight="1">
      <c r="B32" s="99" t="s">
        <v>77</v>
      </c>
      <c r="D32" s="127">
        <v>2413.1</v>
      </c>
      <c r="E32" s="127">
        <v>2197.7</v>
      </c>
      <c r="F32" s="131">
        <f>SUM(D32/E32)*100-100</f>
        <v>9.801155753742563</v>
      </c>
      <c r="G32" s="127">
        <f>SUM(G25:G30)</f>
        <v>436.4</v>
      </c>
      <c r="H32" s="127">
        <f>SUM(H25:H30)</f>
        <v>410.49999999999994</v>
      </c>
      <c r="I32" s="132">
        <f>SUM(G32/H32)*100-100</f>
        <v>6.309378806333754</v>
      </c>
    </row>
    <row r="33" spans="4:9" ht="12.75">
      <c r="D33" s="127"/>
      <c r="E33" s="127"/>
      <c r="F33" s="131"/>
      <c r="G33" s="127"/>
      <c r="H33" s="127"/>
      <c r="I33" s="132"/>
    </row>
    <row r="34" spans="1:9" ht="13.5" customHeight="1">
      <c r="A34" s="99" t="s">
        <v>78</v>
      </c>
      <c r="D34" s="127">
        <v>3337.8</v>
      </c>
      <c r="E34" s="127">
        <v>3193.5</v>
      </c>
      <c r="F34" s="131">
        <f aca="true" t="shared" si="4" ref="F34:F39">SUM(D34/E34)*100-100</f>
        <v>4.518553311413825</v>
      </c>
      <c r="G34" s="127">
        <v>744.9</v>
      </c>
      <c r="H34" s="127">
        <v>710.4</v>
      </c>
      <c r="I34" s="132">
        <f>SUM(G34/H34)*100-100</f>
        <v>4.856418918918919</v>
      </c>
    </row>
    <row r="35" spans="1:9" ht="13.5" customHeight="1">
      <c r="A35" s="99" t="s">
        <v>79</v>
      </c>
      <c r="D35" s="127">
        <v>2550.3</v>
      </c>
      <c r="E35" s="127">
        <v>2096.7</v>
      </c>
      <c r="F35" s="131">
        <f t="shared" si="4"/>
        <v>21.6339962798684</v>
      </c>
      <c r="G35" s="127">
        <v>385.6</v>
      </c>
      <c r="H35" s="127">
        <v>320.1</v>
      </c>
      <c r="I35" s="132">
        <f>SUM(G35/H35)*100-100</f>
        <v>20.462355513901898</v>
      </c>
    </row>
    <row r="36" spans="1:9" ht="13.5" customHeight="1">
      <c r="A36" s="99" t="s">
        <v>80</v>
      </c>
      <c r="D36" s="127">
        <v>4227</v>
      </c>
      <c r="E36" s="127">
        <v>3481.4</v>
      </c>
      <c r="F36" s="131">
        <f t="shared" si="4"/>
        <v>21.416671454012757</v>
      </c>
      <c r="G36" s="127">
        <v>1070.9</v>
      </c>
      <c r="H36" s="127">
        <v>1147.7</v>
      </c>
      <c r="I36" s="132">
        <f>SUM(G36/H36)*100-100</f>
        <v>-6.691644157880972</v>
      </c>
    </row>
    <row r="37" spans="1:9" ht="13.5" customHeight="1">
      <c r="A37" s="99" t="s">
        <v>81</v>
      </c>
      <c r="D37" s="127">
        <v>296.1</v>
      </c>
      <c r="E37" s="127">
        <v>304.6</v>
      </c>
      <c r="F37" s="131">
        <f t="shared" si="4"/>
        <v>-2.7905449770190387</v>
      </c>
      <c r="G37" s="134" t="s">
        <v>67</v>
      </c>
      <c r="H37" s="127">
        <v>0.2</v>
      </c>
      <c r="I37" s="131" t="s">
        <v>98</v>
      </c>
    </row>
    <row r="38" spans="1:9" ht="13.5" customHeight="1">
      <c r="A38" s="99" t="s">
        <v>82</v>
      </c>
      <c r="D38" s="134" t="s">
        <v>67</v>
      </c>
      <c r="E38" s="127">
        <v>6.3</v>
      </c>
      <c r="F38" s="131" t="s">
        <v>75</v>
      </c>
      <c r="G38" s="134" t="s">
        <v>67</v>
      </c>
      <c r="H38" s="134" t="s">
        <v>67</v>
      </c>
      <c r="I38" s="131" t="s">
        <v>98</v>
      </c>
    </row>
    <row r="39" spans="1:9" ht="12.75">
      <c r="A39" s="99" t="s">
        <v>83</v>
      </c>
      <c r="D39" s="127">
        <v>579.3</v>
      </c>
      <c r="E39" s="127">
        <v>708</v>
      </c>
      <c r="F39" s="131">
        <f t="shared" si="4"/>
        <v>-18.17796610169492</v>
      </c>
      <c r="G39" s="127">
        <v>318.2</v>
      </c>
      <c r="H39" s="127">
        <v>340.1</v>
      </c>
      <c r="I39" s="132">
        <f>SUM(G39/H39)*100-100</f>
        <v>-6.439282563951792</v>
      </c>
    </row>
    <row r="40" spans="1:9" ht="13.5" customHeight="1">
      <c r="A40" s="99" t="s">
        <v>84</v>
      </c>
      <c r="D40" s="134" t="s">
        <v>67</v>
      </c>
      <c r="E40" s="127">
        <v>0.8</v>
      </c>
      <c r="F40" s="131" t="s">
        <v>75</v>
      </c>
      <c r="G40" s="134" t="s">
        <v>67</v>
      </c>
      <c r="H40" s="127">
        <v>0.7</v>
      </c>
      <c r="I40" s="131" t="s">
        <v>98</v>
      </c>
    </row>
    <row r="41" spans="4:9" ht="13.5" customHeight="1">
      <c r="D41" s="127"/>
      <c r="E41" s="127"/>
      <c r="F41" s="129"/>
      <c r="G41" s="127"/>
      <c r="H41" s="127"/>
      <c r="I41" s="132"/>
    </row>
    <row r="42" spans="2:9" ht="13.5" customHeight="1">
      <c r="B42" s="99" t="s">
        <v>85</v>
      </c>
      <c r="D42" s="127">
        <v>10990.4</v>
      </c>
      <c r="E42" s="127">
        <v>9791.4</v>
      </c>
      <c r="F42" s="131">
        <f>SUM(D42/E42)*100-100</f>
        <v>12.245439875809396</v>
      </c>
      <c r="G42" s="127">
        <f>SUM(G34:G40)</f>
        <v>2519.6</v>
      </c>
      <c r="H42" s="127">
        <v>2519.3</v>
      </c>
      <c r="I42" s="132">
        <f>SUM(G42/H42)*100-100</f>
        <v>0.011908069701888735</v>
      </c>
    </row>
    <row r="43" spans="4:9" ht="13.5" customHeight="1">
      <c r="D43" s="127"/>
      <c r="E43" s="127"/>
      <c r="F43" s="131"/>
      <c r="G43" s="127"/>
      <c r="H43" s="127"/>
      <c r="I43" s="132"/>
    </row>
    <row r="44" spans="1:9" ht="12.75">
      <c r="A44" s="99" t="s">
        <v>86</v>
      </c>
      <c r="D44" s="127">
        <v>205.2</v>
      </c>
      <c r="E44" s="127">
        <v>172</v>
      </c>
      <c r="F44" s="131">
        <f>SUM(D44/E44)*100-100</f>
        <v>19.30232558139535</v>
      </c>
      <c r="G44" s="127">
        <v>148.6</v>
      </c>
      <c r="H44" s="127">
        <v>123.9</v>
      </c>
      <c r="I44" s="132">
        <f>SUM(G44/H44)*100-100</f>
        <v>19.935431799838568</v>
      </c>
    </row>
    <row r="45" spans="1:9" ht="13.5" customHeight="1">
      <c r="A45" s="99" t="s">
        <v>87</v>
      </c>
      <c r="D45" s="127">
        <v>348.2</v>
      </c>
      <c r="E45" s="127">
        <v>416.6</v>
      </c>
      <c r="F45" s="131">
        <f>SUM(D45/E45)*100-100</f>
        <v>-16.41862698031686</v>
      </c>
      <c r="G45" s="127">
        <v>231.2</v>
      </c>
      <c r="H45" s="127">
        <v>156</v>
      </c>
      <c r="I45" s="132">
        <f>SUM(G45/H45)*100-100</f>
        <v>48.205128205128176</v>
      </c>
    </row>
    <row r="46" spans="1:9" ht="13.5" customHeight="1">
      <c r="A46" s="99" t="s">
        <v>88</v>
      </c>
      <c r="D46" s="127">
        <v>1355.9</v>
      </c>
      <c r="E46" s="127">
        <v>1178.3</v>
      </c>
      <c r="F46" s="131">
        <f>SUM(D46/E46)*100-100</f>
        <v>15.072562165832153</v>
      </c>
      <c r="G46" s="127">
        <v>1108</v>
      </c>
      <c r="H46" s="127">
        <v>949.6</v>
      </c>
      <c r="I46" s="132">
        <f>SUM(G46/H46)*100-100</f>
        <v>16.680707666385857</v>
      </c>
    </row>
    <row r="47" spans="1:9" ht="12.75">
      <c r="A47" s="99" t="s">
        <v>89</v>
      </c>
      <c r="D47" s="127">
        <v>16690.1</v>
      </c>
      <c r="E47" s="127">
        <v>14724.3</v>
      </c>
      <c r="F47" s="131">
        <f>SUM(D47/E47)*100-100</f>
        <v>13.350719558824522</v>
      </c>
      <c r="G47" s="127">
        <v>12725.4</v>
      </c>
      <c r="H47" s="127">
        <v>11122.7</v>
      </c>
      <c r="I47" s="132">
        <f>SUM(G47/H47)*100-100</f>
        <v>14.409271130211181</v>
      </c>
    </row>
    <row r="48" spans="4:9" ht="13.5" customHeight="1">
      <c r="D48" s="127"/>
      <c r="E48" s="127"/>
      <c r="F48" s="131"/>
      <c r="G48" s="127"/>
      <c r="H48" s="127"/>
      <c r="I48" s="132"/>
    </row>
    <row r="49" spans="2:9" ht="13.5" customHeight="1">
      <c r="B49" s="99" t="s">
        <v>90</v>
      </c>
      <c r="D49" s="127">
        <f>SUM(D44:D47)</f>
        <v>18599.399999999998</v>
      </c>
      <c r="E49" s="127">
        <v>16491.3</v>
      </c>
      <c r="F49" s="131">
        <f>SUM(D49/E49)*100-100</f>
        <v>12.783103818376958</v>
      </c>
      <c r="G49" s="127">
        <f>SUM(G44:G47)</f>
        <v>14213.199999999999</v>
      </c>
      <c r="H49" s="127">
        <v>12352.3</v>
      </c>
      <c r="I49" s="132">
        <f>SUM(G49/H49)*100-100</f>
        <v>15.065210527594047</v>
      </c>
    </row>
    <row r="50" spans="4:9" ht="13.5" customHeight="1">
      <c r="D50" s="127"/>
      <c r="E50" s="127"/>
      <c r="F50" s="131"/>
      <c r="G50" s="127"/>
      <c r="H50" s="127"/>
      <c r="I50" s="132"/>
    </row>
    <row r="51" spans="1:9" ht="12.75">
      <c r="A51" s="99" t="s">
        <v>91</v>
      </c>
      <c r="D51" s="127">
        <v>749.6</v>
      </c>
      <c r="E51" s="127">
        <v>532.7</v>
      </c>
      <c r="F51" s="131">
        <f>SUM(D51/E51)*100-100</f>
        <v>40.71710155810024</v>
      </c>
      <c r="G51" s="127">
        <v>69.1</v>
      </c>
      <c r="H51" s="127">
        <v>60.1</v>
      </c>
      <c r="I51" s="132">
        <f>SUM(G51/H51)*100-100</f>
        <v>14.975041597337764</v>
      </c>
    </row>
    <row r="52" spans="4:9" ht="13.5" customHeight="1">
      <c r="D52" s="127"/>
      <c r="E52" s="127"/>
      <c r="F52" s="129"/>
      <c r="G52" s="127"/>
      <c r="H52" s="127"/>
      <c r="I52" s="137"/>
    </row>
    <row r="53" spans="1:9" ht="13.5" customHeight="1">
      <c r="A53" s="99" t="s">
        <v>92</v>
      </c>
      <c r="D53" s="134" t="s">
        <v>67</v>
      </c>
      <c r="E53" s="134" t="s">
        <v>67</v>
      </c>
      <c r="F53" s="134" t="s">
        <v>152</v>
      </c>
      <c r="G53" s="134" t="s">
        <v>67</v>
      </c>
      <c r="H53" s="134" t="s">
        <v>67</v>
      </c>
      <c r="I53" s="135" t="s">
        <v>153</v>
      </c>
    </row>
    <row r="54" spans="4:9" ht="12.75">
      <c r="D54" s="127"/>
      <c r="E54" s="127"/>
      <c r="F54" s="138"/>
      <c r="G54" s="127"/>
      <c r="H54" s="127"/>
      <c r="I54" s="137"/>
    </row>
    <row r="55" spans="1:9" ht="13.5" customHeight="1">
      <c r="A55" s="103"/>
      <c r="B55" s="103"/>
      <c r="C55" s="103" t="s">
        <v>93</v>
      </c>
      <c r="D55" s="139">
        <v>51955.7</v>
      </c>
      <c r="E55" s="139">
        <v>46595</v>
      </c>
      <c r="F55" s="140">
        <f>SUM(D55/E55)*100-100</f>
        <v>11.504882498122114</v>
      </c>
      <c r="G55" s="139">
        <v>23177.8</v>
      </c>
      <c r="H55" s="139">
        <v>21548.5</v>
      </c>
      <c r="I55" s="141">
        <f>SUM(G55/H55)*100-100</f>
        <v>7.561083138037446</v>
      </c>
    </row>
    <row r="56" ht="13.5" customHeight="1">
      <c r="A56" s="99" t="s">
        <v>94</v>
      </c>
    </row>
    <row r="57" spans="1:8" ht="13.5" customHeight="1">
      <c r="A57" s="99" t="s">
        <v>95</v>
      </c>
      <c r="D57" s="142"/>
      <c r="E57" s="142"/>
      <c r="G57" s="142"/>
      <c r="H57" s="142"/>
    </row>
    <row r="58" spans="4:8" ht="13.5" customHeight="1">
      <c r="D58" s="142"/>
      <c r="E58" s="142"/>
      <c r="G58" s="142"/>
      <c r="H58" s="142"/>
    </row>
    <row r="59" spans="4:8" ht="13.5" customHeight="1">
      <c r="D59" s="142"/>
      <c r="E59" s="142"/>
      <c r="G59" s="142"/>
      <c r="H59" s="142"/>
    </row>
    <row r="60" spans="4:8" ht="13.5" customHeight="1">
      <c r="D60" s="142"/>
      <c r="E60" s="142"/>
      <c r="G60" s="142"/>
      <c r="H60" s="142"/>
    </row>
    <row r="61" spans="4:8" ht="13.5" customHeight="1">
      <c r="D61" s="142"/>
      <c r="E61" s="142"/>
      <c r="G61" s="142"/>
      <c r="H61" s="142"/>
    </row>
    <row r="62" spans="4:8" ht="13.5" customHeight="1">
      <c r="D62" s="142"/>
      <c r="E62" s="142"/>
      <c r="G62" s="142"/>
      <c r="H62" s="142"/>
    </row>
    <row r="63" ht="13.5" customHeight="1"/>
    <row r="64" ht="13.5" customHeight="1">
      <c r="A64" s="143">
        <v>2</v>
      </c>
    </row>
    <row r="65" ht="13.5" customHeight="1"/>
    <row r="66" ht="13.5" customHeight="1"/>
    <row r="67" ht="13.5" customHeight="1"/>
    <row r="68" spans="4:9" ht="12.75">
      <c r="D68" s="144"/>
      <c r="E68" s="144"/>
      <c r="F68" s="39"/>
      <c r="G68" s="144"/>
      <c r="H68" s="144"/>
      <c r="I68" s="39"/>
    </row>
    <row r="69" spans="4:9" ht="13.5" customHeight="1">
      <c r="D69" s="39"/>
      <c r="E69" s="39"/>
      <c r="F69" s="39"/>
      <c r="G69" s="39"/>
      <c r="H69" s="39"/>
      <c r="I69" s="39"/>
    </row>
    <row r="70" spans="4:9" ht="12.75">
      <c r="D70" s="39"/>
      <c r="E70" s="39"/>
      <c r="F70" s="39"/>
      <c r="G70" s="39"/>
      <c r="H70" s="39"/>
      <c r="I70" s="39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D7:E8"/>
    <mergeCell ref="G7:H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0"/>
  <sheetViews>
    <sheetView workbookViewId="0" topLeftCell="A1">
      <selection activeCell="I1" sqref="I1"/>
    </sheetView>
  </sheetViews>
  <sheetFormatPr defaultColWidth="11.421875" defaultRowHeight="12.75"/>
  <cols>
    <col min="1" max="2" width="9.8515625" style="99" customWidth="1"/>
    <col min="3" max="3" width="11.28125" style="145" customWidth="1"/>
    <col min="4" max="5" width="9.8515625" style="99" customWidth="1"/>
    <col min="6" max="6" width="10.8515625" style="146" customWidth="1"/>
    <col min="7" max="7" width="11.421875" style="99" customWidth="1"/>
    <col min="8" max="8" width="33.140625" style="99" customWidth="1"/>
    <col min="9" max="16384" width="11.421875" style="99" customWidth="1"/>
  </cols>
  <sheetData>
    <row r="1" ht="13.5" customHeight="1"/>
    <row r="2" ht="13.5" customHeight="1"/>
    <row r="3" spans="1:8" ht="13.5" customHeight="1">
      <c r="A3" s="105"/>
      <c r="B3" s="103"/>
      <c r="C3" s="147" t="s">
        <v>96</v>
      </c>
      <c r="D3" s="103"/>
      <c r="E3" s="103"/>
      <c r="F3" s="148"/>
      <c r="G3" s="103"/>
      <c r="H3" s="103"/>
    </row>
    <row r="4" spans="1:8" ht="13.5" customHeight="1">
      <c r="A4" s="110" t="s">
        <v>52</v>
      </c>
      <c r="B4" s="111"/>
      <c r="C4" s="112"/>
      <c r="D4" s="113" t="s">
        <v>97</v>
      </c>
      <c r="E4" s="114"/>
      <c r="F4" s="149"/>
      <c r="G4" s="108"/>
      <c r="H4" s="108"/>
    </row>
    <row r="5" spans="1:8" ht="13.5" customHeight="1">
      <c r="A5" s="110" t="s">
        <v>151</v>
      </c>
      <c r="B5" s="111"/>
      <c r="C5" s="112"/>
      <c r="D5" s="110" t="s">
        <v>151</v>
      </c>
      <c r="E5" s="111"/>
      <c r="F5" s="150"/>
      <c r="G5" s="108"/>
      <c r="H5" s="108" t="s">
        <v>54</v>
      </c>
    </row>
    <row r="6" spans="1:8" ht="13.5" customHeight="1">
      <c r="A6" s="117">
        <v>2010</v>
      </c>
      <c r="B6" s="117">
        <v>2009</v>
      </c>
      <c r="C6" s="118" t="s">
        <v>30</v>
      </c>
      <c r="D6" s="117">
        <v>2010</v>
      </c>
      <c r="E6" s="117">
        <v>2009</v>
      </c>
      <c r="F6" s="151" t="s">
        <v>30</v>
      </c>
      <c r="G6" s="108"/>
      <c r="H6" s="108"/>
    </row>
    <row r="7" spans="1:8" ht="13.5" customHeight="1">
      <c r="A7" s="119" t="s">
        <v>55</v>
      </c>
      <c r="B7" s="120"/>
      <c r="C7" s="121" t="s">
        <v>32</v>
      </c>
      <c r="D7" s="119" t="s">
        <v>55</v>
      </c>
      <c r="E7" s="120"/>
      <c r="F7" s="152" t="s">
        <v>32</v>
      </c>
      <c r="G7" s="108"/>
      <c r="H7" s="108"/>
    </row>
    <row r="8" spans="1:8" ht="13.5" customHeight="1">
      <c r="A8" s="124"/>
      <c r="B8" s="125"/>
      <c r="C8" s="126" t="s">
        <v>33</v>
      </c>
      <c r="D8" s="124"/>
      <c r="E8" s="125"/>
      <c r="F8" s="153" t="s">
        <v>33</v>
      </c>
      <c r="G8" s="122"/>
      <c r="H8" s="122"/>
    </row>
    <row r="9" spans="1:6" ht="13.5" customHeight="1">
      <c r="A9" s="127"/>
      <c r="B9" s="128"/>
      <c r="C9" s="136"/>
      <c r="D9" s="127"/>
      <c r="E9" s="128"/>
      <c r="F9" s="154"/>
    </row>
    <row r="10" spans="1:7" ht="13.5" customHeight="1">
      <c r="A10" s="127">
        <v>779.2</v>
      </c>
      <c r="B10" s="127">
        <v>879.5</v>
      </c>
      <c r="C10" s="132">
        <f>SUM(A10/B10)*100-100</f>
        <v>-11.40420693575895</v>
      </c>
      <c r="D10" s="127">
        <v>243.7</v>
      </c>
      <c r="E10" s="127">
        <v>247.3</v>
      </c>
      <c r="F10" s="132">
        <f>SUM(D10/E10)*100-100</f>
        <v>-1.4557217953902182</v>
      </c>
      <c r="G10" s="99" t="s">
        <v>56</v>
      </c>
    </row>
    <row r="11" spans="1:6" ht="13.5" customHeight="1">
      <c r="A11" s="127"/>
      <c r="B11" s="127"/>
      <c r="C11" s="132"/>
      <c r="D11" s="127"/>
      <c r="E11" s="127"/>
      <c r="F11" s="132"/>
    </row>
    <row r="12" spans="1:7" ht="13.5" customHeight="1">
      <c r="A12" s="127">
        <f>SUM(A13:A21)</f>
        <v>11980.6</v>
      </c>
      <c r="B12" s="127">
        <f>SUM(B13:B21)</f>
        <v>11451.5</v>
      </c>
      <c r="C12" s="132">
        <f>SUM(A12/B12)*100-100</f>
        <v>4.620355411954776</v>
      </c>
      <c r="D12" s="127">
        <f>SUM(D13:D21)</f>
        <v>6596.8</v>
      </c>
      <c r="E12" s="127">
        <f>SUM(E13:E21)</f>
        <v>6147.900000000001</v>
      </c>
      <c r="F12" s="132">
        <f>SUM(D12/E12)*100-100</f>
        <v>7.301680248540137</v>
      </c>
      <c r="G12" s="99" t="s">
        <v>57</v>
      </c>
    </row>
    <row r="13" spans="1:7" ht="13.5" customHeight="1">
      <c r="A13" s="133"/>
      <c r="B13" s="133"/>
      <c r="C13" s="132"/>
      <c r="D13" s="133"/>
      <c r="E13" s="133"/>
      <c r="F13" s="132"/>
      <c r="G13" s="99" t="s">
        <v>58</v>
      </c>
    </row>
    <row r="14" spans="1:7" ht="13.5" customHeight="1">
      <c r="A14" s="127">
        <v>6486.9</v>
      </c>
      <c r="B14" s="127">
        <v>6156</v>
      </c>
      <c r="C14" s="132">
        <f aca="true" t="shared" si="0" ref="C14:C20">SUM(A14/B14)*100-100</f>
        <v>5.375243664717331</v>
      </c>
      <c r="D14" s="127">
        <v>4688.4</v>
      </c>
      <c r="E14" s="127">
        <v>4343</v>
      </c>
      <c r="F14" s="132">
        <f aca="true" t="shared" si="1" ref="F14:F20">SUM(D14/E14)*100-100</f>
        <v>7.953027860925616</v>
      </c>
      <c r="G14" s="99" t="s">
        <v>59</v>
      </c>
    </row>
    <row r="15" spans="1:7" ht="12">
      <c r="A15" s="127">
        <v>578.9</v>
      </c>
      <c r="B15" s="127">
        <v>658.3</v>
      </c>
      <c r="C15" s="132">
        <f t="shared" si="0"/>
        <v>-12.061370195959285</v>
      </c>
      <c r="D15" s="127">
        <v>327.8</v>
      </c>
      <c r="E15" s="127">
        <v>381.1</v>
      </c>
      <c r="F15" s="132">
        <f t="shared" si="1"/>
        <v>-13.985830490684862</v>
      </c>
      <c r="G15" s="99" t="s">
        <v>60</v>
      </c>
    </row>
    <row r="16" spans="1:7" ht="13.5" customHeight="1">
      <c r="A16" s="127">
        <v>704.1</v>
      </c>
      <c r="B16" s="127">
        <v>644.7</v>
      </c>
      <c r="C16" s="132">
        <f t="shared" si="0"/>
        <v>9.213587715216363</v>
      </c>
      <c r="D16" s="127">
        <v>26.8</v>
      </c>
      <c r="E16" s="127">
        <v>26</v>
      </c>
      <c r="F16" s="132">
        <f t="shared" si="1"/>
        <v>3.0769230769230944</v>
      </c>
      <c r="G16" s="99" t="s">
        <v>61</v>
      </c>
    </row>
    <row r="17" spans="1:7" ht="13.5" customHeight="1">
      <c r="A17" s="127">
        <v>2319.9</v>
      </c>
      <c r="B17" s="127">
        <v>2488.2</v>
      </c>
      <c r="C17" s="132">
        <f t="shared" si="0"/>
        <v>-6.76392572944296</v>
      </c>
      <c r="D17" s="127">
        <v>917.7</v>
      </c>
      <c r="E17" s="127">
        <v>878.5</v>
      </c>
      <c r="F17" s="132">
        <f t="shared" si="1"/>
        <v>4.462151394422321</v>
      </c>
      <c r="G17" s="99" t="s">
        <v>62</v>
      </c>
    </row>
    <row r="18" spans="1:7" ht="13.5" customHeight="1">
      <c r="A18" s="127">
        <v>424.2</v>
      </c>
      <c r="B18" s="127">
        <v>399.2</v>
      </c>
      <c r="C18" s="132">
        <f t="shared" si="0"/>
        <v>6.2625250501002085</v>
      </c>
      <c r="D18" s="127">
        <v>34.8</v>
      </c>
      <c r="E18" s="127">
        <v>33.5</v>
      </c>
      <c r="F18" s="132">
        <f t="shared" si="1"/>
        <v>3.880597014925357</v>
      </c>
      <c r="G18" s="99" t="s">
        <v>63</v>
      </c>
    </row>
    <row r="19" spans="1:7" ht="13.5" customHeight="1">
      <c r="A19" s="127">
        <v>709.1</v>
      </c>
      <c r="B19" s="127">
        <v>505.4</v>
      </c>
      <c r="C19" s="132">
        <f t="shared" si="0"/>
        <v>40.30470914127423</v>
      </c>
      <c r="D19" s="127">
        <v>407.1</v>
      </c>
      <c r="E19" s="127">
        <v>318.7</v>
      </c>
      <c r="F19" s="132">
        <f t="shared" si="1"/>
        <v>27.737684342641984</v>
      </c>
      <c r="G19" s="99" t="s">
        <v>64</v>
      </c>
    </row>
    <row r="20" spans="1:7" ht="13.5" customHeight="1">
      <c r="A20" s="127">
        <v>754.9</v>
      </c>
      <c r="B20" s="127">
        <v>599.3</v>
      </c>
      <c r="C20" s="132">
        <f t="shared" si="0"/>
        <v>25.963624228266326</v>
      </c>
      <c r="D20" s="127">
        <v>194.2</v>
      </c>
      <c r="E20" s="127">
        <v>167.1</v>
      </c>
      <c r="F20" s="132">
        <f t="shared" si="1"/>
        <v>16.217833632555354</v>
      </c>
      <c r="G20" s="99" t="s">
        <v>65</v>
      </c>
    </row>
    <row r="21" spans="1:7" ht="13.5" customHeight="1">
      <c r="A21" s="127">
        <v>2.6</v>
      </c>
      <c r="B21" s="127">
        <v>0.4</v>
      </c>
      <c r="C21" s="129" t="s">
        <v>98</v>
      </c>
      <c r="D21" s="134" t="s">
        <v>67</v>
      </c>
      <c r="E21" s="134" t="s">
        <v>67</v>
      </c>
      <c r="F21" s="129" t="s">
        <v>98</v>
      </c>
      <c r="G21" s="99" t="s">
        <v>66</v>
      </c>
    </row>
    <row r="22" spans="1:6" ht="13.5" customHeight="1">
      <c r="A22" s="127"/>
      <c r="B22" s="127"/>
      <c r="C22" s="136"/>
      <c r="D22" s="127"/>
      <c r="E22" s="127"/>
      <c r="F22" s="129"/>
    </row>
    <row r="23" spans="1:8" ht="12">
      <c r="A23" s="127">
        <v>12759.7</v>
      </c>
      <c r="B23" s="127">
        <f>SUM(B12+B10)</f>
        <v>12331</v>
      </c>
      <c r="C23" s="132">
        <f>SUM(A23/B23)*100-100</f>
        <v>3.4766036817776467</v>
      </c>
      <c r="D23" s="127">
        <v>6840.6</v>
      </c>
      <c r="E23" s="127">
        <f>SUM(E12+E10)</f>
        <v>6395.200000000001</v>
      </c>
      <c r="F23" s="132">
        <f>SUM(D23/E23)*100-100</f>
        <v>6.964598448836611</v>
      </c>
      <c r="H23" s="99" t="s">
        <v>68</v>
      </c>
    </row>
    <row r="24" spans="1:6" ht="13.5" customHeight="1">
      <c r="A24" s="127"/>
      <c r="B24" s="127"/>
      <c r="C24" s="127"/>
      <c r="D24" s="127"/>
      <c r="E24" s="127"/>
      <c r="F24" s="136"/>
    </row>
    <row r="25" spans="1:7" ht="13.5" customHeight="1">
      <c r="A25" s="127">
        <v>665.1</v>
      </c>
      <c r="B25" s="127">
        <v>679.8</v>
      </c>
      <c r="C25" s="132">
        <f aca="true" t="shared" si="2" ref="C25:C30">SUM(A25/B25)*100-100</f>
        <v>-2.1624007060900112</v>
      </c>
      <c r="D25" s="127">
        <v>267.8</v>
      </c>
      <c r="E25" s="127">
        <v>221.9</v>
      </c>
      <c r="F25" s="132">
        <f aca="true" t="shared" si="3" ref="F25:F30">SUM(D25/E25)*100-100</f>
        <v>20.68499324019828</v>
      </c>
      <c r="G25" s="99" t="s">
        <v>69</v>
      </c>
    </row>
    <row r="26" spans="1:7" ht="12">
      <c r="A26" s="127">
        <v>131</v>
      </c>
      <c r="B26" s="127">
        <v>287.1</v>
      </c>
      <c r="C26" s="132">
        <f t="shared" si="2"/>
        <v>-54.37129919888541</v>
      </c>
      <c r="D26" s="127">
        <v>98.6</v>
      </c>
      <c r="E26" s="127">
        <v>76.6</v>
      </c>
      <c r="F26" s="132">
        <f t="shared" si="3"/>
        <v>28.720626631853804</v>
      </c>
      <c r="G26" s="99" t="s">
        <v>70</v>
      </c>
    </row>
    <row r="27" spans="1:7" ht="13.5" customHeight="1">
      <c r="A27" s="127">
        <v>525.7</v>
      </c>
      <c r="B27" s="127">
        <v>562.6</v>
      </c>
      <c r="C27" s="132">
        <f t="shared" si="2"/>
        <v>-6.558833985069313</v>
      </c>
      <c r="D27" s="127">
        <v>195.4</v>
      </c>
      <c r="E27" s="127">
        <v>169.1</v>
      </c>
      <c r="F27" s="132">
        <f t="shared" si="3"/>
        <v>15.55292726197517</v>
      </c>
      <c r="G27" s="99" t="s">
        <v>71</v>
      </c>
    </row>
    <row r="28" spans="1:7" ht="13.5" customHeight="1">
      <c r="A28" s="127">
        <v>778.6</v>
      </c>
      <c r="B28" s="127">
        <v>617.2</v>
      </c>
      <c r="C28" s="132">
        <f t="shared" si="2"/>
        <v>26.150356448476984</v>
      </c>
      <c r="D28" s="127">
        <v>146.4</v>
      </c>
      <c r="E28" s="127">
        <v>104.4</v>
      </c>
      <c r="F28" s="132">
        <f t="shared" si="3"/>
        <v>40.22988505747128</v>
      </c>
      <c r="G28" s="99" t="s">
        <v>72</v>
      </c>
    </row>
    <row r="29" spans="1:7" ht="13.5" customHeight="1">
      <c r="A29" s="127">
        <v>193.9</v>
      </c>
      <c r="B29" s="127">
        <v>27.3</v>
      </c>
      <c r="C29" s="132">
        <f t="shared" si="2"/>
        <v>610.2564102564102</v>
      </c>
      <c r="D29" s="127">
        <v>6</v>
      </c>
      <c r="E29" s="127">
        <v>0.4</v>
      </c>
      <c r="F29" s="129" t="s">
        <v>98</v>
      </c>
      <c r="G29" s="99" t="s">
        <v>73</v>
      </c>
    </row>
    <row r="30" spans="1:7" ht="12">
      <c r="A30" s="127">
        <v>81.8</v>
      </c>
      <c r="B30" s="127">
        <v>139</v>
      </c>
      <c r="C30" s="132">
        <f t="shared" si="2"/>
        <v>-41.15107913669065</v>
      </c>
      <c r="D30" s="127">
        <v>0.6</v>
      </c>
      <c r="E30" s="127">
        <v>14.3</v>
      </c>
      <c r="F30" s="132">
        <f t="shared" si="3"/>
        <v>-95.8041958041958</v>
      </c>
      <c r="G30" s="99" t="s">
        <v>74</v>
      </c>
    </row>
    <row r="31" spans="1:6" ht="13.5" customHeight="1">
      <c r="A31" s="127"/>
      <c r="B31" s="127"/>
      <c r="C31" s="132"/>
      <c r="D31" s="127"/>
      <c r="E31" s="127"/>
      <c r="F31" s="136"/>
    </row>
    <row r="32" spans="1:8" ht="13.5" customHeight="1">
      <c r="A32" s="127">
        <f>SUM(A25:A30)</f>
        <v>2376.1000000000004</v>
      </c>
      <c r="B32" s="127">
        <f>SUM(B25:B30)</f>
        <v>2313</v>
      </c>
      <c r="C32" s="132">
        <f>SUM(A32/B32)*100-100</f>
        <v>2.7280587980977202</v>
      </c>
      <c r="D32" s="127">
        <f>SUM(D25:D30)</f>
        <v>714.8</v>
      </c>
      <c r="E32" s="127">
        <f>SUM(E25:E30)</f>
        <v>586.6999999999999</v>
      </c>
      <c r="F32" s="132">
        <f>SUM(D32/E32)*100-100</f>
        <v>21.83398670530083</v>
      </c>
      <c r="H32" s="99" t="s">
        <v>77</v>
      </c>
    </row>
    <row r="33" spans="1:6" ht="12">
      <c r="A33" s="127"/>
      <c r="B33" s="127"/>
      <c r="C33" s="132"/>
      <c r="D33" s="127"/>
      <c r="E33" s="127"/>
      <c r="F33" s="132"/>
    </row>
    <row r="34" spans="1:7" ht="13.5" customHeight="1">
      <c r="A34" s="127">
        <v>1458.2</v>
      </c>
      <c r="B34" s="127">
        <v>1419.8</v>
      </c>
      <c r="C34" s="132">
        <f>SUM(A34/B34)*100-100</f>
        <v>2.704606282575</v>
      </c>
      <c r="D34" s="127">
        <v>1020.1</v>
      </c>
      <c r="E34" s="127">
        <v>989.9</v>
      </c>
      <c r="F34" s="132">
        <f>SUM(D34/E34)*100-100</f>
        <v>3.0508132134559105</v>
      </c>
      <c r="G34" s="99" t="s">
        <v>78</v>
      </c>
    </row>
    <row r="35" spans="1:7" ht="13.5" customHeight="1">
      <c r="A35" s="127">
        <v>913.4</v>
      </c>
      <c r="B35" s="127">
        <v>691.5</v>
      </c>
      <c r="C35" s="132">
        <f>SUM(A35/B35)*100-100</f>
        <v>32.08966015907447</v>
      </c>
      <c r="D35" s="127">
        <v>550.2</v>
      </c>
      <c r="E35" s="127">
        <v>429.9</v>
      </c>
      <c r="F35" s="132">
        <f>SUM(D35/E35)*100-100</f>
        <v>27.983251919050957</v>
      </c>
      <c r="G35" s="99" t="s">
        <v>79</v>
      </c>
    </row>
    <row r="36" spans="1:7" ht="13.5" customHeight="1">
      <c r="A36" s="127">
        <v>1951.1</v>
      </c>
      <c r="B36" s="127">
        <v>1559.3</v>
      </c>
      <c r="C36" s="132">
        <f>SUM(A36/B36)*100-100</f>
        <v>25.126659398448027</v>
      </c>
      <c r="D36" s="127">
        <v>913.6</v>
      </c>
      <c r="E36" s="127">
        <v>593.9</v>
      </c>
      <c r="F36" s="132">
        <f>SUM(D36/E36)*100-100</f>
        <v>53.83061121400908</v>
      </c>
      <c r="G36" s="99" t="s">
        <v>80</v>
      </c>
    </row>
    <row r="37" spans="1:7" ht="13.5" customHeight="1">
      <c r="A37" s="127">
        <v>2.1</v>
      </c>
      <c r="B37" s="134" t="s">
        <v>67</v>
      </c>
      <c r="C37" s="129" t="s">
        <v>98</v>
      </c>
      <c r="D37" s="134" t="s">
        <v>67</v>
      </c>
      <c r="E37" s="134" t="s">
        <v>67</v>
      </c>
      <c r="F37" s="129" t="s">
        <v>98</v>
      </c>
      <c r="G37" s="99" t="s">
        <v>81</v>
      </c>
    </row>
    <row r="38" spans="1:7" ht="13.5" customHeight="1">
      <c r="A38" s="127">
        <v>0.7</v>
      </c>
      <c r="B38" s="127">
        <v>0.1</v>
      </c>
      <c r="C38" s="129" t="s">
        <v>98</v>
      </c>
      <c r="D38" s="134" t="s">
        <v>67</v>
      </c>
      <c r="E38" s="134" t="s">
        <v>67</v>
      </c>
      <c r="F38" s="129" t="s">
        <v>98</v>
      </c>
      <c r="G38" s="99" t="s">
        <v>82</v>
      </c>
    </row>
    <row r="39" spans="1:7" ht="12">
      <c r="A39" s="127">
        <v>531.9</v>
      </c>
      <c r="B39" s="127">
        <v>433.8</v>
      </c>
      <c r="C39" s="132">
        <f>SUM(A39/B39)*100-100</f>
        <v>22.61410788381741</v>
      </c>
      <c r="D39" s="127">
        <v>369.9</v>
      </c>
      <c r="E39" s="127">
        <v>215.8</v>
      </c>
      <c r="F39" s="132">
        <f>SUM(D39/E39)*100-100</f>
        <v>71.40871177015754</v>
      </c>
      <c r="G39" s="99" t="s">
        <v>83</v>
      </c>
    </row>
    <row r="40" spans="1:7" ht="13.5" customHeight="1">
      <c r="A40" s="127">
        <v>3.5</v>
      </c>
      <c r="B40" s="134" t="s">
        <v>67</v>
      </c>
      <c r="C40" s="135" t="s">
        <v>153</v>
      </c>
      <c r="D40" s="127">
        <v>0.3</v>
      </c>
      <c r="E40" s="134" t="s">
        <v>67</v>
      </c>
      <c r="F40" s="129" t="s">
        <v>98</v>
      </c>
      <c r="G40" s="99" t="s">
        <v>84</v>
      </c>
    </row>
    <row r="41" spans="1:6" ht="13.5" customHeight="1">
      <c r="A41" s="127"/>
      <c r="B41" s="127"/>
      <c r="C41" s="132"/>
      <c r="D41" s="127"/>
      <c r="E41" s="127"/>
      <c r="F41" s="132"/>
    </row>
    <row r="42" spans="1:8" ht="13.5" customHeight="1">
      <c r="A42" s="127">
        <f>SUM(A34:A40)</f>
        <v>4860.9</v>
      </c>
      <c r="B42" s="127">
        <f>SUM(B34:B39)</f>
        <v>4104.5</v>
      </c>
      <c r="C42" s="132">
        <f>SUM(A42/B42)*100-100</f>
        <v>18.428554026068937</v>
      </c>
      <c r="D42" s="127">
        <f>SUM(D34:D40)</f>
        <v>2854.1000000000004</v>
      </c>
      <c r="E42" s="127">
        <f>SUM(E34:E40)</f>
        <v>2229.5</v>
      </c>
      <c r="F42" s="132">
        <f>SUM(D42/E42)*100-100</f>
        <v>28.015250056066407</v>
      </c>
      <c r="H42" s="99" t="s">
        <v>85</v>
      </c>
    </row>
    <row r="43" spans="1:6" ht="13.5" customHeight="1">
      <c r="A43" s="127"/>
      <c r="B43" s="127"/>
      <c r="C43" s="132"/>
      <c r="D43" s="127"/>
      <c r="E43" s="127"/>
      <c r="F43" s="132"/>
    </row>
    <row r="44" spans="1:7" ht="12">
      <c r="A44" s="127">
        <v>639.5</v>
      </c>
      <c r="B44" s="127">
        <v>679.2</v>
      </c>
      <c r="C44" s="132">
        <f>SUM(A44/B44)*100-100</f>
        <v>-5.845111896348655</v>
      </c>
      <c r="D44" s="127">
        <v>508.3</v>
      </c>
      <c r="E44" s="127">
        <v>443.1</v>
      </c>
      <c r="F44" s="132">
        <f>SUM(D44/E44)*100-100</f>
        <v>14.714511396975837</v>
      </c>
      <c r="G44" s="99" t="s">
        <v>86</v>
      </c>
    </row>
    <row r="45" spans="1:7" ht="13.5" customHeight="1">
      <c r="A45" s="127">
        <v>2878.5</v>
      </c>
      <c r="B45" s="127">
        <v>3362.3</v>
      </c>
      <c r="C45" s="132">
        <f>SUM(A45/B45)*100-100</f>
        <v>-14.388959938137589</v>
      </c>
      <c r="D45" s="127">
        <v>1822.1</v>
      </c>
      <c r="E45" s="127">
        <v>1430.7</v>
      </c>
      <c r="F45" s="132">
        <f>SUM(D45/E45)*100-100</f>
        <v>27.35723771580345</v>
      </c>
      <c r="G45" s="99" t="s">
        <v>87</v>
      </c>
    </row>
    <row r="46" spans="1:7" ht="13.5" customHeight="1">
      <c r="A46" s="127">
        <v>1346</v>
      </c>
      <c r="B46" s="127">
        <v>1419.6</v>
      </c>
      <c r="C46" s="132">
        <f>SUM(A46/B46)*100-100</f>
        <v>-5.184559030712862</v>
      </c>
      <c r="D46" s="127">
        <v>947.9</v>
      </c>
      <c r="E46" s="127">
        <v>1060.8</v>
      </c>
      <c r="F46" s="132">
        <f>SUM(D46/E46)*100-100</f>
        <v>-10.642911010558066</v>
      </c>
      <c r="G46" s="99" t="s">
        <v>88</v>
      </c>
    </row>
    <row r="47" spans="1:7" ht="12">
      <c r="A47" s="127">
        <v>12195.1</v>
      </c>
      <c r="B47" s="127">
        <v>11915.4</v>
      </c>
      <c r="C47" s="132">
        <f>SUM(A47/B47)*100-100</f>
        <v>2.347382379106037</v>
      </c>
      <c r="D47" s="127">
        <v>9262.9</v>
      </c>
      <c r="E47" s="127">
        <v>9196.5</v>
      </c>
      <c r="F47" s="132">
        <f>SUM(D47/E47)*100-100</f>
        <v>0.7220138096014921</v>
      </c>
      <c r="G47" s="99" t="s">
        <v>89</v>
      </c>
    </row>
    <row r="48" spans="1:6" ht="13.5" customHeight="1">
      <c r="A48" s="127"/>
      <c r="B48" s="127"/>
      <c r="C48" s="132"/>
      <c r="D48" s="127"/>
      <c r="E48" s="127"/>
      <c r="F48" s="132"/>
    </row>
    <row r="49" spans="1:8" ht="13.5" customHeight="1">
      <c r="A49" s="127">
        <f>SUM(A44:A47)</f>
        <v>17059.1</v>
      </c>
      <c r="B49" s="127">
        <v>17376.6</v>
      </c>
      <c r="C49" s="132">
        <f>SUM(A49/B49)*100-100</f>
        <v>-1.8271698721268876</v>
      </c>
      <c r="D49" s="127">
        <f>SUM(D44:D47)</f>
        <v>12541.2</v>
      </c>
      <c r="E49" s="127">
        <f>SUM(E44:E47)</f>
        <v>12131.1</v>
      </c>
      <c r="F49" s="132">
        <f>SUM(D49/E49)*100-100</f>
        <v>3.380567302223227</v>
      </c>
      <c r="H49" s="99" t="s">
        <v>90</v>
      </c>
    </row>
    <row r="50" spans="1:6" ht="13.5" customHeight="1">
      <c r="A50" s="127"/>
      <c r="B50" s="127"/>
      <c r="C50" s="132"/>
      <c r="D50" s="127"/>
      <c r="E50" s="127"/>
      <c r="F50" s="132"/>
    </row>
    <row r="51" spans="1:7" ht="12">
      <c r="A51" s="127">
        <v>274.9</v>
      </c>
      <c r="B51" s="127">
        <v>273.8</v>
      </c>
      <c r="C51" s="132">
        <f>SUM(A51/B51)*100-100</f>
        <v>0.4017531044558069</v>
      </c>
      <c r="D51" s="127">
        <v>209</v>
      </c>
      <c r="E51" s="127">
        <v>165.2</v>
      </c>
      <c r="F51" s="132">
        <f>SUM(D51/E51)*100-100</f>
        <v>26.513317191283292</v>
      </c>
      <c r="G51" s="99" t="s">
        <v>91</v>
      </c>
    </row>
    <row r="52" spans="1:6" ht="13.5" customHeight="1">
      <c r="A52" s="127"/>
      <c r="B52" s="127"/>
      <c r="C52" s="136"/>
      <c r="D52" s="127"/>
      <c r="E52" s="127"/>
      <c r="F52" s="129"/>
    </row>
    <row r="53" spans="1:7" ht="13.5" customHeight="1">
      <c r="A53" s="134" t="s">
        <v>67</v>
      </c>
      <c r="B53" s="134" t="s">
        <v>67</v>
      </c>
      <c r="C53" s="135" t="s">
        <v>153</v>
      </c>
      <c r="D53" s="134" t="s">
        <v>67</v>
      </c>
      <c r="E53" s="134" t="s">
        <v>67</v>
      </c>
      <c r="F53" s="135" t="s">
        <v>154</v>
      </c>
      <c r="G53" s="99" t="s">
        <v>92</v>
      </c>
    </row>
    <row r="54" spans="1:6" ht="12">
      <c r="A54" s="127"/>
      <c r="B54" s="127"/>
      <c r="C54" s="136"/>
      <c r="D54" s="127"/>
      <c r="E54" s="127"/>
      <c r="F54" s="129"/>
    </row>
    <row r="55" spans="1:8" ht="13.5" customHeight="1">
      <c r="A55" s="139">
        <v>37330.7</v>
      </c>
      <c r="B55" s="139">
        <v>36398.9</v>
      </c>
      <c r="C55" s="141">
        <f>SUM(A55/B55)*100-100</f>
        <v>2.5599674715444536</v>
      </c>
      <c r="D55" s="139">
        <v>23159.6</v>
      </c>
      <c r="E55" s="139">
        <v>21507.7</v>
      </c>
      <c r="F55" s="141">
        <f>SUM(D55/E55)*100-100</f>
        <v>7.680505121421618</v>
      </c>
      <c r="G55" s="155" t="s">
        <v>52</v>
      </c>
      <c r="H55" s="155"/>
    </row>
    <row r="56" ht="13.5" customHeight="1"/>
    <row r="57" spans="1:5" ht="13.5" customHeight="1">
      <c r="A57" s="142"/>
      <c r="B57" s="142"/>
      <c r="D57" s="142"/>
      <c r="E57" s="142"/>
    </row>
    <row r="58" spans="1:5" ht="13.5" customHeight="1">
      <c r="A58" s="142"/>
      <c r="B58" s="142"/>
      <c r="D58" s="142"/>
      <c r="E58" s="142"/>
    </row>
    <row r="59" spans="1:5" ht="13.5" customHeight="1">
      <c r="A59" s="142"/>
      <c r="B59" s="142"/>
      <c r="D59" s="142"/>
      <c r="E59" s="142"/>
    </row>
    <row r="60" spans="1:5" ht="13.5" customHeight="1">
      <c r="A60" s="142"/>
      <c r="B60" s="142"/>
      <c r="D60" s="142"/>
      <c r="E60" s="142"/>
    </row>
    <row r="61" spans="1:5" ht="13.5" customHeight="1">
      <c r="A61" s="142"/>
      <c r="B61" s="142"/>
      <c r="D61" s="142"/>
      <c r="E61" s="142"/>
    </row>
    <row r="62" spans="1:5" ht="13.5" customHeight="1">
      <c r="A62" s="142"/>
      <c r="B62" s="142"/>
      <c r="D62" s="142"/>
      <c r="E62" s="142"/>
    </row>
    <row r="63" ht="13.5" customHeight="1"/>
    <row r="64" ht="13.5" customHeight="1">
      <c r="H64" s="156">
        <v>3</v>
      </c>
    </row>
    <row r="65" ht="13.5" customHeight="1"/>
    <row r="66" ht="13.5" customHeight="1"/>
    <row r="67" ht="13.5" customHeight="1"/>
    <row r="68" spans="1:5" ht="12.75">
      <c r="A68" s="67"/>
      <c r="B68" s="68"/>
      <c r="C68" s="39"/>
      <c r="D68" s="144"/>
      <c r="E68" s="68"/>
    </row>
    <row r="69" spans="1:5" ht="13.5" customHeight="1">
      <c r="A69" s="39"/>
      <c r="C69" s="39"/>
      <c r="D69" s="39"/>
      <c r="E69" s="39"/>
    </row>
    <row r="70" spans="1:5" ht="12.75">
      <c r="A70" s="39"/>
      <c r="B70" s="39"/>
      <c r="C70" s="39"/>
      <c r="D70" s="39"/>
      <c r="E70" s="39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A7:B8"/>
    <mergeCell ref="D7:E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99" customWidth="1"/>
    <col min="2" max="2" width="24.8515625" style="99" customWidth="1"/>
    <col min="3" max="3" width="5.7109375" style="99" customWidth="1"/>
    <col min="4" max="4" width="1.8515625" style="99" hidden="1" customWidth="1"/>
    <col min="5" max="6" width="9.7109375" style="158" customWidth="1"/>
    <col min="7" max="7" width="11.421875" style="159" customWidth="1"/>
    <col min="8" max="9" width="9.7109375" style="158" customWidth="1"/>
    <col min="10" max="10" width="11.421875" style="146" customWidth="1"/>
    <col min="11" max="16384" width="11.421875" style="99" customWidth="1"/>
  </cols>
  <sheetData>
    <row r="1" ht="12">
      <c r="A1" s="157" t="s">
        <v>156</v>
      </c>
    </row>
    <row r="2" ht="13.5" customHeight="1"/>
    <row r="3" spans="1:10" ht="13.5" customHeight="1">
      <c r="A3" s="103"/>
      <c r="B3" s="105"/>
      <c r="C3" s="103"/>
      <c r="D3" s="104"/>
      <c r="E3" s="160" t="s">
        <v>36</v>
      </c>
      <c r="F3" s="161"/>
      <c r="G3" s="162"/>
      <c r="H3" s="160" t="s">
        <v>40</v>
      </c>
      <c r="I3" s="161"/>
      <c r="J3" s="161"/>
    </row>
    <row r="4" spans="1:10" ht="13.5" customHeight="1">
      <c r="A4" s="163" t="s">
        <v>99</v>
      </c>
      <c r="B4" s="164"/>
      <c r="C4" s="108"/>
      <c r="D4" s="109"/>
      <c r="E4" s="165"/>
      <c r="F4" s="166"/>
      <c r="G4" s="167"/>
      <c r="H4" s="165"/>
      <c r="I4" s="166"/>
      <c r="J4" s="166"/>
    </row>
    <row r="5" spans="1:10" ht="13.5" customHeight="1">
      <c r="A5" s="168" t="s">
        <v>100</v>
      </c>
      <c r="B5" s="108" t="s">
        <v>101</v>
      </c>
      <c r="C5" s="108"/>
      <c r="D5" s="109"/>
      <c r="E5" s="110" t="s">
        <v>151</v>
      </c>
      <c r="F5" s="169"/>
      <c r="G5" s="170"/>
      <c r="H5" s="110" t="s">
        <v>151</v>
      </c>
      <c r="I5" s="169"/>
      <c r="J5" s="171"/>
    </row>
    <row r="6" spans="1:10" ht="13.5" customHeight="1">
      <c r="A6" s="163" t="s">
        <v>102</v>
      </c>
      <c r="B6" s="164"/>
      <c r="C6" s="108"/>
      <c r="D6" s="109"/>
      <c r="E6" s="117">
        <v>2010</v>
      </c>
      <c r="F6" s="117">
        <v>2009</v>
      </c>
      <c r="G6" s="172" t="s">
        <v>30</v>
      </c>
      <c r="H6" s="117">
        <v>2010</v>
      </c>
      <c r="I6" s="117">
        <v>2009</v>
      </c>
      <c r="J6" s="173" t="s">
        <v>30</v>
      </c>
    </row>
    <row r="7" spans="1:10" ht="13.5" customHeight="1">
      <c r="A7" s="163" t="s">
        <v>103</v>
      </c>
      <c r="B7" s="164"/>
      <c r="C7" s="108"/>
      <c r="D7" s="109"/>
      <c r="E7" s="160" t="s">
        <v>104</v>
      </c>
      <c r="F7" s="162"/>
      <c r="G7" s="174" t="s">
        <v>32</v>
      </c>
      <c r="H7" s="160" t="s">
        <v>104</v>
      </c>
      <c r="I7" s="162"/>
      <c r="J7" s="175" t="s">
        <v>32</v>
      </c>
    </row>
    <row r="8" spans="1:10" ht="13.5" customHeight="1">
      <c r="A8" s="122"/>
      <c r="B8" s="176"/>
      <c r="C8" s="122"/>
      <c r="D8" s="123"/>
      <c r="E8" s="165"/>
      <c r="F8" s="167"/>
      <c r="G8" s="177" t="s">
        <v>33</v>
      </c>
      <c r="H8" s="165"/>
      <c r="I8" s="167"/>
      <c r="J8" s="178" t="s">
        <v>33</v>
      </c>
    </row>
    <row r="9" spans="1:11" ht="13.5" customHeight="1">
      <c r="A9" s="109"/>
      <c r="E9" s="179"/>
      <c r="F9" s="179"/>
      <c r="G9" s="180"/>
      <c r="H9" s="179"/>
      <c r="I9" s="179"/>
      <c r="J9" s="181"/>
      <c r="K9" s="108"/>
    </row>
    <row r="10" spans="1:10" ht="13.5" customHeight="1">
      <c r="A10" s="182">
        <v>1</v>
      </c>
      <c r="B10" s="99" t="s">
        <v>105</v>
      </c>
      <c r="E10" s="127">
        <v>450.5</v>
      </c>
      <c r="F10" s="127">
        <v>478.2</v>
      </c>
      <c r="G10" s="132">
        <f>SUM(E10/F10)*100-100</f>
        <v>-5.79255541614387</v>
      </c>
      <c r="H10" s="127">
        <v>1667.2</v>
      </c>
      <c r="I10" s="127">
        <v>2665.9</v>
      </c>
      <c r="J10" s="183">
        <f>SUM(H10/I10)*100-100</f>
        <v>-37.462020330845114</v>
      </c>
    </row>
    <row r="11" spans="1:10" ht="13.5" customHeight="1">
      <c r="A11" s="182">
        <v>3</v>
      </c>
      <c r="B11" s="99" t="s">
        <v>106</v>
      </c>
      <c r="E11" s="127">
        <v>1191.3</v>
      </c>
      <c r="F11" s="127">
        <v>1181.8</v>
      </c>
      <c r="G11" s="132">
        <f>SUM(E11/F11)*100-100</f>
        <v>0.8038585209003202</v>
      </c>
      <c r="H11" s="127">
        <v>442.8</v>
      </c>
      <c r="I11" s="127">
        <v>366.2</v>
      </c>
      <c r="J11" s="183">
        <f>SUM(H11/I11)*100-100</f>
        <v>20.9175314036046</v>
      </c>
    </row>
    <row r="12" spans="1:10" ht="13.5" customHeight="1">
      <c r="A12" s="182">
        <v>4</v>
      </c>
      <c r="B12" s="99" t="s">
        <v>107</v>
      </c>
      <c r="E12" s="127">
        <v>273.8</v>
      </c>
      <c r="F12" s="127">
        <v>229.1</v>
      </c>
      <c r="G12" s="132">
        <f>SUM(E12/F12)*100-100</f>
        <v>19.511130510694016</v>
      </c>
      <c r="H12" s="127">
        <v>222.9</v>
      </c>
      <c r="I12" s="127">
        <v>183.7</v>
      </c>
      <c r="J12" s="183">
        <f>SUM(H12/I12)*100-100</f>
        <v>21.339139902014168</v>
      </c>
    </row>
    <row r="13" spans="1:10" ht="13.5" customHeight="1">
      <c r="A13" s="182">
        <v>5</v>
      </c>
      <c r="B13" s="99" t="s">
        <v>108</v>
      </c>
      <c r="E13" s="127">
        <v>472.8</v>
      </c>
      <c r="F13" s="127">
        <v>427.3</v>
      </c>
      <c r="G13" s="132">
        <f>SUM(E13/F13)*100-100</f>
        <v>10.648256494266334</v>
      </c>
      <c r="H13" s="127">
        <v>507.7</v>
      </c>
      <c r="I13" s="127">
        <v>475.6</v>
      </c>
      <c r="J13" s="183">
        <f>SUM(H13/I13)*100-100</f>
        <v>6.749369217830093</v>
      </c>
    </row>
    <row r="14" spans="1:10" ht="13.5" customHeight="1">
      <c r="A14" s="182">
        <v>9</v>
      </c>
      <c r="B14" s="99" t="s">
        <v>109</v>
      </c>
      <c r="E14" s="127">
        <v>599.9</v>
      </c>
      <c r="F14" s="127">
        <v>543.7</v>
      </c>
      <c r="G14" s="132">
        <f>SUM(E14/F14)*100-100</f>
        <v>10.336582674268897</v>
      </c>
      <c r="H14" s="127">
        <v>233.8</v>
      </c>
      <c r="I14" s="127">
        <v>251.8</v>
      </c>
      <c r="J14" s="183">
        <f>SUM(H14/I14)*100-100</f>
        <v>-7.1485305798252625</v>
      </c>
    </row>
    <row r="15" spans="1:10" ht="12">
      <c r="A15" s="109"/>
      <c r="E15" s="127"/>
      <c r="F15" s="127"/>
      <c r="G15" s="132"/>
      <c r="H15" s="127"/>
      <c r="I15" s="127"/>
      <c r="J15" s="183"/>
    </row>
    <row r="16" spans="1:10" ht="13.5" customHeight="1">
      <c r="A16" s="182">
        <v>11</v>
      </c>
      <c r="B16" s="99" t="s">
        <v>110</v>
      </c>
      <c r="E16" s="127">
        <v>30.9</v>
      </c>
      <c r="F16" s="127">
        <v>42.5</v>
      </c>
      <c r="G16" s="132">
        <f aca="true" t="shared" si="0" ref="G16:G22">SUM(E16/F16)*100-100</f>
        <v>-27.294117647058826</v>
      </c>
      <c r="H16" s="127">
        <v>136.1</v>
      </c>
      <c r="I16" s="127">
        <v>87.6</v>
      </c>
      <c r="J16" s="183">
        <f aca="true" t="shared" si="1" ref="J16:J22">SUM(H16/I16)*100-100</f>
        <v>55.36529680365297</v>
      </c>
    </row>
    <row r="17" spans="1:10" ht="13.5" customHeight="1">
      <c r="A17" s="168">
        <v>12</v>
      </c>
      <c r="B17" s="99" t="s">
        <v>111</v>
      </c>
      <c r="E17" s="127">
        <v>379.9</v>
      </c>
      <c r="F17" s="127">
        <v>439.4</v>
      </c>
      <c r="G17" s="132">
        <f t="shared" si="0"/>
        <v>-13.541192535275385</v>
      </c>
      <c r="H17" s="127">
        <v>408.4</v>
      </c>
      <c r="I17" s="127">
        <v>413.3</v>
      </c>
      <c r="J17" s="183">
        <f t="shared" si="1"/>
        <v>-1.185579482216312</v>
      </c>
    </row>
    <row r="18" spans="1:10" ht="13.5" customHeight="1">
      <c r="A18" s="182">
        <v>13</v>
      </c>
      <c r="B18" s="99" t="s">
        <v>112</v>
      </c>
      <c r="E18" s="127">
        <v>1345.8</v>
      </c>
      <c r="F18" s="127">
        <v>1247.9</v>
      </c>
      <c r="G18" s="132">
        <f t="shared" si="0"/>
        <v>7.845179902235742</v>
      </c>
      <c r="H18" s="127">
        <v>646.9</v>
      </c>
      <c r="I18" s="127">
        <v>642.8</v>
      </c>
      <c r="J18" s="183">
        <f t="shared" si="1"/>
        <v>0.6378344741754916</v>
      </c>
    </row>
    <row r="19" spans="1:10" ht="13.5" customHeight="1">
      <c r="A19" s="182">
        <v>14</v>
      </c>
      <c r="B19" s="99" t="s">
        <v>113</v>
      </c>
      <c r="E19" s="127">
        <v>1060.3</v>
      </c>
      <c r="F19" s="127">
        <v>1075.6</v>
      </c>
      <c r="G19" s="132">
        <f t="shared" si="0"/>
        <v>-1.4224618817404178</v>
      </c>
      <c r="H19" s="127">
        <v>1237.4</v>
      </c>
      <c r="I19" s="127">
        <v>1081.9</v>
      </c>
      <c r="J19" s="183">
        <f t="shared" si="1"/>
        <v>14.37286255661337</v>
      </c>
    </row>
    <row r="20" spans="1:10" ht="13.5" customHeight="1">
      <c r="A20" s="182">
        <v>16</v>
      </c>
      <c r="B20" s="99" t="s">
        <v>114</v>
      </c>
      <c r="E20" s="127">
        <v>1034.4</v>
      </c>
      <c r="F20" s="127">
        <v>1066.7</v>
      </c>
      <c r="G20" s="132">
        <f t="shared" si="0"/>
        <v>-3.0280303740508003</v>
      </c>
      <c r="H20" s="127">
        <v>638.7</v>
      </c>
      <c r="I20" s="127">
        <v>601.1</v>
      </c>
      <c r="J20" s="183">
        <f t="shared" si="1"/>
        <v>6.255198802195977</v>
      </c>
    </row>
    <row r="21" spans="1:10" ht="13.5" customHeight="1">
      <c r="A21" s="182">
        <v>17</v>
      </c>
      <c r="B21" s="99" t="s">
        <v>115</v>
      </c>
      <c r="E21" s="127">
        <v>174.5</v>
      </c>
      <c r="F21" s="127">
        <v>183.2</v>
      </c>
      <c r="G21" s="132">
        <f t="shared" si="0"/>
        <v>-4.7489082969432275</v>
      </c>
      <c r="H21" s="127">
        <v>832</v>
      </c>
      <c r="I21" s="127">
        <v>786.3</v>
      </c>
      <c r="J21" s="183">
        <f t="shared" si="1"/>
        <v>5.812031031412943</v>
      </c>
    </row>
    <row r="22" spans="1:10" ht="13.5" customHeight="1">
      <c r="A22" s="182">
        <v>18</v>
      </c>
      <c r="B22" s="99" t="s">
        <v>116</v>
      </c>
      <c r="E22" s="127">
        <v>2948.1</v>
      </c>
      <c r="F22" s="127">
        <v>3094</v>
      </c>
      <c r="G22" s="132">
        <f t="shared" si="0"/>
        <v>-4.715578539107952</v>
      </c>
      <c r="H22" s="127">
        <v>354.5</v>
      </c>
      <c r="I22" s="127">
        <v>375.4</v>
      </c>
      <c r="J22" s="183">
        <f t="shared" si="1"/>
        <v>-5.5673947789024965</v>
      </c>
    </row>
    <row r="23" spans="1:10" ht="12">
      <c r="A23" s="109"/>
      <c r="E23" s="127"/>
      <c r="F23" s="127"/>
      <c r="G23" s="132"/>
      <c r="H23" s="127"/>
      <c r="I23" s="127"/>
      <c r="J23" s="183"/>
    </row>
    <row r="24" spans="1:10" ht="13.5" customHeight="1">
      <c r="A24" s="182">
        <v>21</v>
      </c>
      <c r="B24" s="99" t="s">
        <v>117</v>
      </c>
      <c r="E24" s="127">
        <v>3744.2</v>
      </c>
      <c r="F24" s="127">
        <v>3987.1</v>
      </c>
      <c r="G24" s="132">
        <f>SUM(E24/F24)*100-100</f>
        <v>-6.092147174638214</v>
      </c>
      <c r="H24" s="127">
        <v>0.6</v>
      </c>
      <c r="I24" s="127">
        <v>8.5</v>
      </c>
      <c r="J24" s="183">
        <f>SUM(H24/I24)*100-100</f>
        <v>-92.94117647058823</v>
      </c>
    </row>
    <row r="25" spans="1:13" ht="13.5" customHeight="1">
      <c r="A25" s="182">
        <v>23</v>
      </c>
      <c r="B25" s="99" t="s">
        <v>118</v>
      </c>
      <c r="E25" s="184" t="s">
        <v>152</v>
      </c>
      <c r="F25" s="127">
        <v>2.4</v>
      </c>
      <c r="G25" s="132" t="s">
        <v>76</v>
      </c>
      <c r="H25" s="127">
        <v>0.8</v>
      </c>
      <c r="I25" s="127">
        <v>2.6</v>
      </c>
      <c r="J25" s="183">
        <f>SUM(H25/I25)*100-100</f>
        <v>-69.23076923076923</v>
      </c>
      <c r="K25" s="39"/>
      <c r="L25" s="39"/>
      <c r="M25" s="39"/>
    </row>
    <row r="26" spans="1:10" ht="12">
      <c r="A26" s="109"/>
      <c r="E26" s="127"/>
      <c r="F26" s="127"/>
      <c r="G26" s="185"/>
      <c r="H26" s="127"/>
      <c r="I26" s="127"/>
      <c r="J26" s="186"/>
    </row>
    <row r="27" spans="1:10" ht="13.5" customHeight="1">
      <c r="A27" s="182">
        <v>31</v>
      </c>
      <c r="B27" s="99" t="s">
        <v>119</v>
      </c>
      <c r="E27" s="127">
        <v>3168</v>
      </c>
      <c r="F27" s="127">
        <v>2900.2</v>
      </c>
      <c r="G27" s="132">
        <f>SUM(E27/F27)*100-100</f>
        <v>9.233845941659212</v>
      </c>
      <c r="H27" s="127">
        <v>6</v>
      </c>
      <c r="I27" s="127">
        <v>15.3</v>
      </c>
      <c r="J27" s="183">
        <f>SUM(H27/I27)*100-100</f>
        <v>-60.78431372549019</v>
      </c>
    </row>
    <row r="28" spans="1:10" ht="13.5" customHeight="1">
      <c r="A28" s="168">
        <v>32</v>
      </c>
      <c r="B28" s="99" t="s">
        <v>120</v>
      </c>
      <c r="E28" s="127">
        <v>3030.4</v>
      </c>
      <c r="F28" s="127">
        <v>2883.8</v>
      </c>
      <c r="G28" s="132">
        <f>SUM(E28/F28)*100-100</f>
        <v>5.083570289201745</v>
      </c>
      <c r="H28" s="127">
        <v>1579</v>
      </c>
      <c r="I28" s="127">
        <v>2095.1</v>
      </c>
      <c r="J28" s="183">
        <f>SUM(H28/I28)*100-100</f>
        <v>-24.633669037277457</v>
      </c>
    </row>
    <row r="29" spans="1:10" ht="13.5" customHeight="1">
      <c r="A29" s="168">
        <v>34</v>
      </c>
      <c r="B29" s="99" t="s">
        <v>121</v>
      </c>
      <c r="E29" s="127">
        <v>518.6</v>
      </c>
      <c r="F29" s="127">
        <v>455.7</v>
      </c>
      <c r="G29" s="132">
        <f>SUM(E29/F29)*100-100</f>
        <v>13.802940531051135</v>
      </c>
      <c r="H29" s="127">
        <v>437.8</v>
      </c>
      <c r="I29" s="127">
        <v>462.1</v>
      </c>
      <c r="J29" s="183">
        <f>SUM(H29/I29)*100-100</f>
        <v>-5.258602034191739</v>
      </c>
    </row>
    <row r="30" spans="1:10" ht="12">
      <c r="A30" s="109"/>
      <c r="E30" s="127"/>
      <c r="F30" s="127"/>
      <c r="G30" s="132"/>
      <c r="H30" s="127"/>
      <c r="I30" s="127"/>
      <c r="J30" s="186"/>
    </row>
    <row r="31" spans="1:10" ht="13.5" customHeight="1">
      <c r="A31" s="168">
        <v>41</v>
      </c>
      <c r="B31" s="99" t="s">
        <v>122</v>
      </c>
      <c r="E31" s="127">
        <v>6738.4</v>
      </c>
      <c r="F31" s="127">
        <v>3479.2</v>
      </c>
      <c r="G31" s="132">
        <f>SUM(E31/F31)*100-100</f>
        <v>93.67670728903198</v>
      </c>
      <c r="H31" s="127">
        <v>0.3</v>
      </c>
      <c r="I31" s="127">
        <v>0.2</v>
      </c>
      <c r="J31" s="183">
        <f>SUM(H31/I31)*100-100</f>
        <v>49.99999999999997</v>
      </c>
    </row>
    <row r="32" spans="1:10" ht="13.5" customHeight="1">
      <c r="A32" s="168">
        <v>45</v>
      </c>
      <c r="B32" s="99" t="s">
        <v>123</v>
      </c>
      <c r="E32" s="127">
        <v>227.4</v>
      </c>
      <c r="F32" s="127">
        <v>305.2</v>
      </c>
      <c r="G32" s="132">
        <f>SUM(E32/F32)*100-100</f>
        <v>-25.491480996068148</v>
      </c>
      <c r="H32" s="127">
        <v>239.9</v>
      </c>
      <c r="I32" s="127">
        <v>232.3</v>
      </c>
      <c r="J32" s="183">
        <f>SUM(H32/I32)*100-100</f>
        <v>3.271631510977187</v>
      </c>
    </row>
    <row r="33" spans="1:10" ht="12">
      <c r="A33" s="109"/>
      <c r="E33" s="127"/>
      <c r="F33" s="127"/>
      <c r="G33" s="132"/>
      <c r="H33" s="127"/>
      <c r="I33" s="127"/>
      <c r="J33" s="183"/>
    </row>
    <row r="34" spans="1:10" ht="13.5" customHeight="1">
      <c r="A34" s="168">
        <v>52</v>
      </c>
      <c r="B34" s="99" t="s">
        <v>124</v>
      </c>
      <c r="E34" s="127">
        <v>78.7</v>
      </c>
      <c r="F34" s="127">
        <v>93.9</v>
      </c>
      <c r="G34" s="132">
        <f>SUM(E34/F34)*100-100</f>
        <v>-16.18743343982962</v>
      </c>
      <c r="H34" s="127">
        <v>138.8</v>
      </c>
      <c r="I34" s="127">
        <v>252.5</v>
      </c>
      <c r="J34" s="183">
        <f>SUM(H34/I34)*100-100</f>
        <v>-45.02970297029702</v>
      </c>
    </row>
    <row r="35" spans="1:10" ht="13.5" customHeight="1">
      <c r="A35" s="168">
        <v>53</v>
      </c>
      <c r="B35" s="99" t="s">
        <v>125</v>
      </c>
      <c r="E35" s="127">
        <v>241.2</v>
      </c>
      <c r="F35" s="127">
        <v>219.2</v>
      </c>
      <c r="G35" s="132">
        <f>SUM(E35/F35)*100-100</f>
        <v>10.03649635036497</v>
      </c>
      <c r="H35" s="127">
        <v>537.2</v>
      </c>
      <c r="I35" s="127">
        <v>469.4</v>
      </c>
      <c r="J35" s="183">
        <f>SUM(H35/I35)*100-100</f>
        <v>14.443971026842789</v>
      </c>
    </row>
    <row r="36" spans="1:10" ht="13.5" customHeight="1">
      <c r="A36" s="168">
        <v>54</v>
      </c>
      <c r="B36" s="99" t="s">
        <v>126</v>
      </c>
      <c r="E36" s="127">
        <v>96.2</v>
      </c>
      <c r="F36" s="127">
        <v>136</v>
      </c>
      <c r="G36" s="132">
        <f>SUM(E36/F36)*100-100</f>
        <v>-29.264705882352942</v>
      </c>
      <c r="H36" s="127">
        <v>365</v>
      </c>
      <c r="I36" s="127">
        <v>436.3</v>
      </c>
      <c r="J36" s="183">
        <f>SUM(H36/I36)*100-100</f>
        <v>-16.341966536786614</v>
      </c>
    </row>
    <row r="37" spans="1:10" ht="13.5" customHeight="1">
      <c r="A37" s="168">
        <v>55</v>
      </c>
      <c r="B37" s="99" t="s">
        <v>127</v>
      </c>
      <c r="E37" s="127">
        <v>142.2</v>
      </c>
      <c r="F37" s="127">
        <v>170</v>
      </c>
      <c r="G37" s="132">
        <f>SUM(E37/F37)*100-100</f>
        <v>-16.352941176470594</v>
      </c>
      <c r="H37" s="127">
        <v>216.1</v>
      </c>
      <c r="I37" s="127">
        <v>205.2</v>
      </c>
      <c r="J37" s="183">
        <f>SUM(H37/I37)*100-100</f>
        <v>5.311890838206622</v>
      </c>
    </row>
    <row r="38" spans="1:10" ht="13.5" customHeight="1">
      <c r="A38" s="168">
        <v>56</v>
      </c>
      <c r="B38" s="99" t="s">
        <v>128</v>
      </c>
      <c r="E38" s="127">
        <v>507.5</v>
      </c>
      <c r="F38" s="127">
        <v>550.5</v>
      </c>
      <c r="G38" s="132">
        <f>SUM(E38/F38)*100-100</f>
        <v>-7.8110808356040025</v>
      </c>
      <c r="H38" s="127">
        <v>481.8</v>
      </c>
      <c r="I38" s="127">
        <v>618.1</v>
      </c>
      <c r="J38" s="183">
        <f>SUM(H38/I38)*100-100</f>
        <v>-22.05144798576282</v>
      </c>
    </row>
    <row r="39" spans="1:10" ht="12">
      <c r="A39" s="109"/>
      <c r="E39" s="127"/>
      <c r="F39" s="127"/>
      <c r="G39" s="185"/>
      <c r="H39" s="127"/>
      <c r="I39" s="127"/>
      <c r="J39" s="183"/>
    </row>
    <row r="40" spans="1:10" ht="13.5" customHeight="1">
      <c r="A40" s="168">
        <v>62</v>
      </c>
      <c r="B40" s="99" t="s">
        <v>129</v>
      </c>
      <c r="E40" s="127">
        <v>71.8</v>
      </c>
      <c r="F40" s="127">
        <v>26.4</v>
      </c>
      <c r="G40" s="132">
        <f>SUM(E40/F40)*100-100</f>
        <v>171.969696969697</v>
      </c>
      <c r="H40" s="127">
        <v>39.6</v>
      </c>
      <c r="I40" s="127">
        <v>31</v>
      </c>
      <c r="J40" s="183">
        <f>SUM(H40/I40)*100-100</f>
        <v>27.74193548387099</v>
      </c>
    </row>
    <row r="41" spans="1:10" ht="13.5" customHeight="1">
      <c r="A41" s="168">
        <v>63</v>
      </c>
      <c r="B41" s="99" t="s">
        <v>130</v>
      </c>
      <c r="E41" s="127">
        <v>1252</v>
      </c>
      <c r="F41" s="127">
        <v>1305.6</v>
      </c>
      <c r="G41" s="132">
        <f>SUM(E41/F41)*100-100</f>
        <v>-4.1053921568627345</v>
      </c>
      <c r="H41" s="127">
        <v>249.4</v>
      </c>
      <c r="I41" s="127">
        <v>338.7</v>
      </c>
      <c r="J41" s="183">
        <f>SUM(H41/I41)*100-100</f>
        <v>-26.36551520519633</v>
      </c>
    </row>
    <row r="42" spans="1:10" ht="13.5" customHeight="1">
      <c r="A42" s="168">
        <v>64</v>
      </c>
      <c r="B42" s="99" t="s">
        <v>131</v>
      </c>
      <c r="E42" s="127">
        <v>3.3</v>
      </c>
      <c r="F42" s="127">
        <v>18.8</v>
      </c>
      <c r="G42" s="132">
        <f>SUM(E42/F42)*100-100</f>
        <v>-82.4468085106383</v>
      </c>
      <c r="H42" s="127">
        <v>7.6</v>
      </c>
      <c r="I42" s="127">
        <v>28.8</v>
      </c>
      <c r="J42" s="183">
        <f>SUM(H42/I42)*100-100</f>
        <v>-73.61111111111111</v>
      </c>
    </row>
    <row r="43" spans="1:10" ht="13.5" customHeight="1">
      <c r="A43" s="168">
        <v>69</v>
      </c>
      <c r="B43" s="99" t="s">
        <v>132</v>
      </c>
      <c r="E43" s="127">
        <v>617.5</v>
      </c>
      <c r="F43" s="127">
        <v>480.8</v>
      </c>
      <c r="G43" s="132">
        <f>SUM(E43/F43)*100-100</f>
        <v>28.431780366056586</v>
      </c>
      <c r="H43" s="127">
        <v>496.3</v>
      </c>
      <c r="I43" s="127">
        <v>456.7</v>
      </c>
      <c r="J43" s="183">
        <f>SUM(H43/I43)*100-100</f>
        <v>8.670899934311365</v>
      </c>
    </row>
    <row r="44" spans="1:10" ht="12">
      <c r="A44" s="109"/>
      <c r="E44" s="127"/>
      <c r="F44" s="127"/>
      <c r="G44" s="185"/>
      <c r="H44" s="127"/>
      <c r="I44" s="127"/>
      <c r="J44" s="183"/>
    </row>
    <row r="45" spans="1:10" ht="13.5" customHeight="1">
      <c r="A45" s="168">
        <v>71</v>
      </c>
      <c r="B45" s="99" t="s">
        <v>133</v>
      </c>
      <c r="E45" s="127">
        <v>1.4</v>
      </c>
      <c r="F45" s="127">
        <v>1.2</v>
      </c>
      <c r="G45" s="132">
        <f>SUM(E45/F45)*100-100</f>
        <v>16.66666666666667</v>
      </c>
      <c r="H45" s="127">
        <v>25.1</v>
      </c>
      <c r="I45" s="127">
        <v>7.3</v>
      </c>
      <c r="J45" s="183">
        <f>SUM(H45/I45)*100-100</f>
        <v>243.83561643835623</v>
      </c>
    </row>
    <row r="46" spans="1:10" ht="13.5" customHeight="1">
      <c r="A46" s="168">
        <v>72</v>
      </c>
      <c r="B46" s="99" t="s">
        <v>134</v>
      </c>
      <c r="E46" s="127">
        <v>229.5</v>
      </c>
      <c r="F46" s="127">
        <v>255.6</v>
      </c>
      <c r="G46" s="132">
        <f>SUM(E46/F46)*100-100</f>
        <v>-10.211267605633793</v>
      </c>
      <c r="H46" s="127">
        <v>1674.5</v>
      </c>
      <c r="I46" s="127">
        <v>1286.4</v>
      </c>
      <c r="J46" s="183">
        <f>SUM(H46/I46)*100-100</f>
        <v>30.169465174129357</v>
      </c>
    </row>
    <row r="47" spans="1:10" ht="12">
      <c r="A47" s="168"/>
      <c r="E47" s="127"/>
      <c r="F47" s="127"/>
      <c r="G47" s="185"/>
      <c r="H47" s="127"/>
      <c r="I47" s="127"/>
      <c r="J47" s="183"/>
    </row>
    <row r="48" spans="1:10" ht="13.5" customHeight="1">
      <c r="A48" s="168">
        <v>81</v>
      </c>
      <c r="B48" s="99" t="s">
        <v>135</v>
      </c>
      <c r="E48" s="127">
        <v>1193.9</v>
      </c>
      <c r="F48" s="127">
        <v>1090.7</v>
      </c>
      <c r="G48" s="132">
        <f>SUM(E48/F48)*100-100</f>
        <v>9.461813514256903</v>
      </c>
      <c r="H48" s="127">
        <v>2074</v>
      </c>
      <c r="I48" s="127">
        <v>2224.4</v>
      </c>
      <c r="J48" s="183">
        <f>SUM(H48/I48)*100-100</f>
        <v>-6.7613738536234536</v>
      </c>
    </row>
    <row r="49" spans="1:10" ht="13.5" customHeight="1">
      <c r="A49" s="168">
        <v>84</v>
      </c>
      <c r="B49" s="99" t="s">
        <v>136</v>
      </c>
      <c r="E49" s="127">
        <v>148.7</v>
      </c>
      <c r="F49" s="127">
        <v>257.3</v>
      </c>
      <c r="G49" s="132">
        <f>SUM(E49/F49)*100-100</f>
        <v>-42.20753983676643</v>
      </c>
      <c r="H49" s="127">
        <v>192.4</v>
      </c>
      <c r="I49" s="127">
        <v>180.2</v>
      </c>
      <c r="J49" s="183">
        <f>SUM(H49/I49)*100-100</f>
        <v>6.770255271920107</v>
      </c>
    </row>
    <row r="50" spans="1:10" ht="13.5" customHeight="1">
      <c r="A50" s="168">
        <v>89</v>
      </c>
      <c r="B50" s="99" t="s">
        <v>137</v>
      </c>
      <c r="E50" s="127">
        <v>1289.4</v>
      </c>
      <c r="F50" s="127">
        <v>1173.3</v>
      </c>
      <c r="G50" s="132">
        <f>SUM(E50/F50)*100-100</f>
        <v>9.895167476348774</v>
      </c>
      <c r="H50" s="127">
        <v>3062.5</v>
      </c>
      <c r="I50" s="127">
        <v>2804.1</v>
      </c>
      <c r="J50" s="183">
        <f>SUM(H50/I50)*100-100</f>
        <v>9.215077921614778</v>
      </c>
    </row>
    <row r="51" spans="1:10" ht="12">
      <c r="A51" s="109"/>
      <c r="E51" s="127"/>
      <c r="F51" s="127"/>
      <c r="G51" s="185"/>
      <c r="H51" s="127"/>
      <c r="I51" s="127"/>
      <c r="J51" s="183"/>
    </row>
    <row r="52" spans="1:10" ht="13.5" customHeight="1">
      <c r="A52" s="168">
        <v>91</v>
      </c>
      <c r="B52" s="99" t="s">
        <v>138</v>
      </c>
      <c r="E52" s="127">
        <v>700.5</v>
      </c>
      <c r="F52" s="127">
        <v>575.8</v>
      </c>
      <c r="G52" s="132">
        <f>SUM(E52/F52)*100-100</f>
        <v>21.656825286557833</v>
      </c>
      <c r="H52" s="127">
        <v>1292</v>
      </c>
      <c r="I52" s="127">
        <v>1258.5</v>
      </c>
      <c r="J52" s="183">
        <f>SUM(H52/I52)*100-100</f>
        <v>2.661899086213751</v>
      </c>
    </row>
    <row r="53" spans="1:10" ht="13.5" customHeight="1">
      <c r="A53" s="168">
        <v>93</v>
      </c>
      <c r="B53" s="99" t="s">
        <v>139</v>
      </c>
      <c r="E53" s="127"/>
      <c r="F53" s="127"/>
      <c r="G53" s="185"/>
      <c r="H53" s="127"/>
      <c r="I53" s="127"/>
      <c r="J53" s="183"/>
    </row>
    <row r="54" spans="1:10" ht="12">
      <c r="A54" s="168"/>
      <c r="B54" s="99" t="s">
        <v>140</v>
      </c>
      <c r="E54" s="127">
        <v>2660.8</v>
      </c>
      <c r="F54" s="127">
        <v>2359.8</v>
      </c>
      <c r="G54" s="132">
        <f aca="true" t="shared" si="2" ref="G54:G59">SUM(E54/F54)*100-100</f>
        <v>12.755318247309091</v>
      </c>
      <c r="H54" s="127">
        <v>4039.9</v>
      </c>
      <c r="I54" s="127">
        <v>3582.5</v>
      </c>
      <c r="J54" s="183">
        <f aca="true" t="shared" si="3" ref="J54:J59">SUM(H54/I54)*100-100</f>
        <v>12.767620376831829</v>
      </c>
    </row>
    <row r="55" spans="1:10" ht="13.5" customHeight="1">
      <c r="A55" s="168">
        <v>94</v>
      </c>
      <c r="B55" s="99" t="s">
        <v>141</v>
      </c>
      <c r="E55" s="127">
        <v>1204.9</v>
      </c>
      <c r="F55" s="127">
        <v>976.1</v>
      </c>
      <c r="G55" s="132">
        <f t="shared" si="2"/>
        <v>23.44022128880239</v>
      </c>
      <c r="H55" s="127">
        <v>823.2</v>
      </c>
      <c r="I55" s="127">
        <v>775.2</v>
      </c>
      <c r="J55" s="183">
        <f t="shared" si="3"/>
        <v>6.191950464396285</v>
      </c>
    </row>
    <row r="56" spans="1:10" ht="13.5" customHeight="1">
      <c r="A56" s="168">
        <v>95</v>
      </c>
      <c r="B56" s="99" t="s">
        <v>142</v>
      </c>
      <c r="E56" s="127">
        <v>673.6</v>
      </c>
      <c r="F56" s="127">
        <v>614.8</v>
      </c>
      <c r="G56" s="132">
        <f t="shared" si="2"/>
        <v>9.56408588158753</v>
      </c>
      <c r="H56" s="127">
        <v>451.6</v>
      </c>
      <c r="I56" s="127">
        <v>390.8</v>
      </c>
      <c r="J56" s="183">
        <f t="shared" si="3"/>
        <v>15.557830092118735</v>
      </c>
    </row>
    <row r="57" spans="1:10" ht="13.5" customHeight="1">
      <c r="A57" s="168">
        <v>96</v>
      </c>
      <c r="B57" s="99" t="s">
        <v>143</v>
      </c>
      <c r="E57" s="127">
        <v>2204.5</v>
      </c>
      <c r="F57" s="127">
        <v>1874.9</v>
      </c>
      <c r="G57" s="132">
        <f t="shared" si="2"/>
        <v>17.57960424555975</v>
      </c>
      <c r="H57" s="127">
        <v>523.2</v>
      </c>
      <c r="I57" s="127">
        <v>567.3</v>
      </c>
      <c r="J57" s="183">
        <f t="shared" si="3"/>
        <v>-7.773664727657305</v>
      </c>
    </row>
    <row r="58" spans="1:10" ht="13.5" customHeight="1">
      <c r="A58" s="168">
        <v>97</v>
      </c>
      <c r="B58" s="99" t="s">
        <v>144</v>
      </c>
      <c r="E58" s="127">
        <v>4079.7</v>
      </c>
      <c r="F58" s="127">
        <v>3786</v>
      </c>
      <c r="G58" s="132">
        <f t="shared" si="2"/>
        <v>7.757527733755936</v>
      </c>
      <c r="H58" s="127">
        <v>3204.8</v>
      </c>
      <c r="I58" s="127">
        <v>3108.9</v>
      </c>
      <c r="J58" s="183">
        <f t="shared" si="3"/>
        <v>3.0846923349094624</v>
      </c>
    </row>
    <row r="59" spans="1:10" ht="13.5" customHeight="1">
      <c r="A59" s="168">
        <v>99</v>
      </c>
      <c r="B59" s="99" t="s">
        <v>145</v>
      </c>
      <c r="E59" s="127">
        <v>6629.6</v>
      </c>
      <c r="F59" s="127">
        <v>6117.8</v>
      </c>
      <c r="G59" s="132">
        <f t="shared" si="2"/>
        <v>8.365752394651665</v>
      </c>
      <c r="H59" s="127">
        <v>6884.5</v>
      </c>
      <c r="I59" s="127">
        <v>5748.6</v>
      </c>
      <c r="J59" s="183">
        <f t="shared" si="3"/>
        <v>19.759593640190644</v>
      </c>
    </row>
    <row r="60" spans="1:10" ht="13.5" customHeight="1">
      <c r="A60" s="168"/>
      <c r="E60" s="127"/>
      <c r="F60" s="127"/>
      <c r="G60" s="132"/>
      <c r="H60" s="127"/>
      <c r="I60" s="127"/>
      <c r="J60" s="183"/>
    </row>
    <row r="61" spans="1:10" ht="13.5" customHeight="1">
      <c r="A61" s="168"/>
      <c r="B61" s="99" t="s">
        <v>146</v>
      </c>
      <c r="E61" s="127">
        <v>539.6</v>
      </c>
      <c r="F61" s="127">
        <v>487.5</v>
      </c>
      <c r="G61" s="132">
        <f>SUM(E61/F61)*100-100</f>
        <v>10.687179487179492</v>
      </c>
      <c r="H61" s="127">
        <v>958.3</v>
      </c>
      <c r="I61" s="127">
        <v>880.1</v>
      </c>
      <c r="J61" s="183">
        <f>SUM(H61/I61)*100-100</f>
        <v>8.885353937052614</v>
      </c>
    </row>
    <row r="62" spans="1:10" ht="13.5" customHeight="1">
      <c r="A62" s="187"/>
      <c r="E62" s="127"/>
      <c r="F62" s="127"/>
      <c r="G62" s="132"/>
      <c r="H62" s="127"/>
      <c r="I62" s="127"/>
      <c r="J62" s="183"/>
    </row>
    <row r="63" spans="2:10" ht="13.5" customHeight="1">
      <c r="B63" s="103" t="s">
        <v>147</v>
      </c>
      <c r="C63" s="188"/>
      <c r="D63" s="103"/>
      <c r="E63" s="139">
        <v>51955.7</v>
      </c>
      <c r="F63" s="139">
        <v>46595</v>
      </c>
      <c r="G63" s="141">
        <f>SUM(E63/F63)*100-100</f>
        <v>11.504882498122114</v>
      </c>
      <c r="H63" s="139">
        <v>37330.7</v>
      </c>
      <c r="I63" s="139">
        <v>36398.9</v>
      </c>
      <c r="J63" s="189">
        <f>SUM(H63/I63)*100-100</f>
        <v>2.5599674715444536</v>
      </c>
    </row>
    <row r="64" spans="1:10" ht="13.5" customHeight="1">
      <c r="A64" s="99" t="s">
        <v>95</v>
      </c>
      <c r="C64" s="108"/>
      <c r="D64" s="108"/>
      <c r="E64" s="190"/>
      <c r="F64" s="190"/>
      <c r="G64" s="191"/>
      <c r="H64" s="190"/>
      <c r="I64" s="190"/>
      <c r="J64" s="191"/>
    </row>
    <row r="65" spans="1:10" ht="13.5" customHeight="1">
      <c r="A65" s="192"/>
      <c r="B65" s="108"/>
      <c r="C65" s="108"/>
      <c r="D65" s="108"/>
      <c r="E65" s="190"/>
      <c r="F65" s="190"/>
      <c r="G65" s="191"/>
      <c r="H65" s="190"/>
      <c r="I65" s="190"/>
      <c r="J65" s="191"/>
    </row>
    <row r="66" spans="1:10" ht="13.5" customHeight="1">
      <c r="A66" s="193">
        <v>4</v>
      </c>
      <c r="B66" s="39"/>
      <c r="C66" s="39"/>
      <c r="D66" s="39"/>
      <c r="F66" s="39"/>
      <c r="G66" s="39"/>
      <c r="H66" s="39"/>
      <c r="I66" s="39"/>
      <c r="J66" s="39"/>
    </row>
    <row r="67" spans="1:10" ht="13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2.7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3.5" customHeight="1">
      <c r="A69" s="39"/>
      <c r="B69" s="39"/>
      <c r="C69" s="39"/>
      <c r="D69" s="39"/>
      <c r="E69" s="144"/>
      <c r="F69" s="144"/>
      <c r="G69" s="144"/>
      <c r="H69" s="144"/>
      <c r="I69" s="39"/>
      <c r="J69" s="39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3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194"/>
      <c r="I72" s="39"/>
      <c r="J72" s="39"/>
    </row>
    <row r="73" spans="2:10" ht="13.5" customHeight="1"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3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3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3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13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ht="13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4">
    <mergeCell ref="E3:G4"/>
    <mergeCell ref="H3:J4"/>
    <mergeCell ref="E7:F8"/>
    <mergeCell ref="H7:I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2010-12-21T08:46:31Z</cp:lastPrinted>
  <dcterms:created xsi:type="dcterms:W3CDTF">2008-09-02T12:22:41Z</dcterms:created>
  <dcterms:modified xsi:type="dcterms:W3CDTF">2010-12-21T08:47:24Z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