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H II 2 - j12 SH" sheetId="11" r:id="rId1"/>
    <sheet name="Seite 2 - Impressum" sheetId="12" r:id="rId2"/>
    <sheet name="T3_1" sheetId="9" state="hidden" r:id="rId3"/>
    <sheet name="Tab.1 (S.3)" sheetId="13" r:id="rId4"/>
    <sheet name="Tab.2 + Tab.3 (S.4)" sheetId="14" r:id="rId5"/>
    <sheet name="Tab.4 + Tab.5 (S.5)" sheetId="16" r:id="rId6"/>
    <sheet name="Tab.6 + Tab.7 (S.6)" sheetId="18" r:id="rId7"/>
    <sheet name="Tab.8 (S.7)" sheetId="19" r:id="rId8"/>
    <sheet name="Tab.9 + Tab.10 (S.8)" sheetId="20" r:id="rId9"/>
    <sheet name="Tab.11 + Tab.12 (S.9)" sheetId="21" r:id="rId10"/>
    <sheet name="Tab.13 (S.10)" sheetId="22" r:id="rId11"/>
  </sheets>
  <calcPr calcId="145621"/>
</workbook>
</file>

<file path=xl/calcChain.xml><?xml version="1.0" encoding="utf-8"?>
<calcChain xmlns="http://schemas.openxmlformats.org/spreadsheetml/2006/main">
  <c r="H58" i="22" l="1"/>
  <c r="E58" i="22"/>
  <c r="B58" i="22"/>
  <c r="H57" i="22"/>
  <c r="E57" i="22"/>
  <c r="B57" i="22"/>
  <c r="H56" i="22"/>
  <c r="H54" i="22"/>
  <c r="B54" i="22"/>
  <c r="B53" i="22"/>
  <c r="G52" i="22"/>
  <c r="J52" i="22" s="1"/>
  <c r="F52" i="22"/>
  <c r="I52" i="22" s="1"/>
  <c r="G51" i="22"/>
  <c r="J51" i="22" s="1"/>
  <c r="F51" i="22"/>
  <c r="I51" i="22" s="1"/>
  <c r="B51" i="22"/>
  <c r="H50" i="22"/>
  <c r="E50" i="22"/>
  <c r="D50" i="22"/>
  <c r="C50" i="22"/>
  <c r="H48" i="22"/>
  <c r="E48" i="22"/>
  <c r="D48" i="22"/>
  <c r="C48" i="22"/>
  <c r="B48" i="22"/>
  <c r="H47" i="22"/>
  <c r="E47" i="22"/>
  <c r="D47" i="22"/>
  <c r="C47" i="22"/>
  <c r="B47" i="22" s="1"/>
  <c r="H46" i="22"/>
  <c r="E46" i="22"/>
  <c r="D46" i="22"/>
  <c r="C46" i="22"/>
  <c r="B46" i="22" s="1"/>
  <c r="H45" i="22"/>
  <c r="E45" i="22"/>
  <c r="D45" i="22"/>
  <c r="C45" i="22"/>
  <c r="H44" i="22"/>
  <c r="E44" i="22"/>
  <c r="D44" i="22"/>
  <c r="C44" i="22"/>
  <c r="B44" i="22" s="1"/>
  <c r="H42" i="22"/>
  <c r="E42" i="22"/>
  <c r="D42" i="22"/>
  <c r="C42" i="22"/>
  <c r="B42" i="22" s="1"/>
  <c r="H41" i="22"/>
  <c r="E41" i="22"/>
  <c r="D41" i="22"/>
  <c r="C41" i="22"/>
  <c r="B41" i="22" s="1"/>
  <c r="H40" i="22"/>
  <c r="E40" i="22"/>
  <c r="D40" i="22"/>
  <c r="C40" i="22"/>
  <c r="H39" i="22"/>
  <c r="E39" i="22"/>
  <c r="D39" i="22"/>
  <c r="C39" i="22"/>
  <c r="B39" i="22" s="1"/>
  <c r="H38" i="22"/>
  <c r="E38" i="22"/>
  <c r="D38" i="22"/>
  <c r="C38" i="22"/>
  <c r="B38" i="22" s="1"/>
  <c r="H36" i="22"/>
  <c r="E36" i="22"/>
  <c r="D36" i="22"/>
  <c r="C36" i="22"/>
  <c r="B36" i="22" s="1"/>
  <c r="H35" i="22"/>
  <c r="E35" i="22"/>
  <c r="D35" i="22"/>
  <c r="C35" i="22"/>
  <c r="H34" i="22"/>
  <c r="E34" i="22"/>
  <c r="D34" i="22"/>
  <c r="C34" i="22"/>
  <c r="B34" i="22" s="1"/>
  <c r="H33" i="22"/>
  <c r="E33" i="22"/>
  <c r="D33" i="22"/>
  <c r="C33" i="22"/>
  <c r="H32" i="22"/>
  <c r="E32" i="22"/>
  <c r="D32" i="22"/>
  <c r="C32" i="22"/>
  <c r="H30" i="22"/>
  <c r="E30" i="22"/>
  <c r="D30" i="22"/>
  <c r="C30" i="22"/>
  <c r="H29" i="22"/>
  <c r="E29" i="22"/>
  <c r="D29" i="22"/>
  <c r="C29" i="22"/>
  <c r="B29" i="22"/>
  <c r="H28" i="22"/>
  <c r="E28" i="22"/>
  <c r="D28" i="22"/>
  <c r="C28" i="22"/>
  <c r="B28" i="22" s="1"/>
  <c r="H27" i="22"/>
  <c r="E27" i="22"/>
  <c r="D27" i="22"/>
  <c r="C27" i="22"/>
  <c r="B27" i="22" s="1"/>
  <c r="H26" i="22"/>
  <c r="E26" i="22"/>
  <c r="D26" i="22"/>
  <c r="C26" i="22"/>
  <c r="H24" i="22"/>
  <c r="E24" i="22"/>
  <c r="D24" i="22"/>
  <c r="C24" i="22"/>
  <c r="B24" i="22" s="1"/>
  <c r="H23" i="22"/>
  <c r="E23" i="22"/>
  <c r="D23" i="22"/>
  <c r="C23" i="22"/>
  <c r="H22" i="22"/>
  <c r="E22" i="22"/>
  <c r="D22" i="22"/>
  <c r="C22" i="22"/>
  <c r="H21" i="22"/>
  <c r="E21" i="22"/>
  <c r="D21" i="22"/>
  <c r="C21" i="22"/>
  <c r="H20" i="22"/>
  <c r="E20" i="22"/>
  <c r="D20" i="22"/>
  <c r="C20" i="22"/>
  <c r="B20" i="22"/>
  <c r="H18" i="22"/>
  <c r="E18" i="22"/>
  <c r="D18" i="22"/>
  <c r="C18" i="22"/>
  <c r="B18" i="22" s="1"/>
  <c r="H17" i="22"/>
  <c r="E17" i="22"/>
  <c r="D17" i="22"/>
  <c r="C17" i="22"/>
  <c r="B17" i="22" s="1"/>
  <c r="H16" i="22"/>
  <c r="E16" i="22"/>
  <c r="D16" i="22"/>
  <c r="C16" i="22"/>
  <c r="H15" i="22"/>
  <c r="E15" i="22"/>
  <c r="D15" i="22"/>
  <c r="C15" i="22"/>
  <c r="B15" i="22" s="1"/>
  <c r="H14" i="22"/>
  <c r="E14" i="22"/>
  <c r="D14" i="22"/>
  <c r="C14" i="22"/>
  <c r="H12" i="22"/>
  <c r="E12" i="22"/>
  <c r="D12" i="22"/>
  <c r="C12" i="22"/>
  <c r="H11" i="22"/>
  <c r="E11" i="22"/>
  <c r="D11" i="22"/>
  <c r="C11" i="22"/>
  <c r="H10" i="22"/>
  <c r="E10" i="22"/>
  <c r="D10" i="22"/>
  <c r="C10" i="22"/>
  <c r="B10" i="22"/>
  <c r="H9" i="22"/>
  <c r="E9" i="22"/>
  <c r="D9" i="22"/>
  <c r="C9" i="22"/>
  <c r="B9" i="22" s="1"/>
  <c r="H8" i="22"/>
  <c r="E8" i="22"/>
  <c r="D8" i="22"/>
  <c r="C8" i="22"/>
  <c r="B8" i="22" s="1"/>
  <c r="G50" i="21"/>
  <c r="F50" i="21"/>
  <c r="E50" i="21"/>
  <c r="D50" i="21"/>
  <c r="C50" i="21"/>
  <c r="B49" i="21"/>
  <c r="B48" i="21"/>
  <c r="B47" i="21"/>
  <c r="B46" i="21"/>
  <c r="B45" i="21"/>
  <c r="B44" i="21"/>
  <c r="B43" i="21"/>
  <c r="B42" i="21"/>
  <c r="B41" i="21"/>
  <c r="B40" i="21"/>
  <c r="B38" i="21"/>
  <c r="B37" i="21"/>
  <c r="D27" i="21"/>
  <c r="B27" i="21"/>
  <c r="F26" i="21"/>
  <c r="H26" i="21" s="1"/>
  <c r="F25" i="21"/>
  <c r="H25" i="21" s="1"/>
  <c r="F24" i="21"/>
  <c r="F23" i="21"/>
  <c r="H23" i="21" s="1"/>
  <c r="F22" i="21"/>
  <c r="H22" i="21" s="1"/>
  <c r="F21" i="21"/>
  <c r="H21" i="21" s="1"/>
  <c r="F20" i="21"/>
  <c r="H20" i="21" s="1"/>
  <c r="F19" i="21"/>
  <c r="H19" i="21" s="1"/>
  <c r="F18" i="21"/>
  <c r="H18" i="21" s="1"/>
  <c r="F17" i="21"/>
  <c r="H17" i="21" s="1"/>
  <c r="F16" i="21"/>
  <c r="H16" i="21" s="1"/>
  <c r="F15" i="21"/>
  <c r="H15" i="21" s="1"/>
  <c r="F14" i="21"/>
  <c r="H14" i="21" s="1"/>
  <c r="F13" i="21"/>
  <c r="H13" i="21" s="1"/>
  <c r="F12" i="21"/>
  <c r="H12" i="21" s="1"/>
  <c r="F11" i="21"/>
  <c r="H11" i="21" s="1"/>
  <c r="F10" i="21"/>
  <c r="H10" i="21" s="1"/>
  <c r="F9" i="21"/>
  <c r="H9" i="21" s="1"/>
  <c r="F8" i="21"/>
  <c r="H8" i="21" s="1"/>
  <c r="F7" i="21"/>
  <c r="H7" i="21" s="1"/>
  <c r="B54" i="20"/>
  <c r="F54" i="20" s="1"/>
  <c r="B53" i="20"/>
  <c r="F53" i="20" s="1"/>
  <c r="B52" i="20"/>
  <c r="F52" i="20" s="1"/>
  <c r="B51" i="20"/>
  <c r="F51" i="20" s="1"/>
  <c r="B50" i="20"/>
  <c r="F50" i="20" s="1"/>
  <c r="B49" i="20"/>
  <c r="F49" i="20" s="1"/>
  <c r="B48" i="20"/>
  <c r="F48" i="20" s="1"/>
  <c r="B47" i="20"/>
  <c r="F47" i="20" s="1"/>
  <c r="B46" i="20"/>
  <c r="F46" i="20" s="1"/>
  <c r="B45" i="20"/>
  <c r="F45" i="20" s="1"/>
  <c r="B44" i="20"/>
  <c r="F44" i="20" s="1"/>
  <c r="B43" i="20"/>
  <c r="F43" i="20" s="1"/>
  <c r="D33" i="20"/>
  <c r="C33" i="20"/>
  <c r="B32" i="20"/>
  <c r="B31" i="20"/>
  <c r="F31" i="20" s="1"/>
  <c r="B30" i="20"/>
  <c r="F30" i="20" s="1"/>
  <c r="B29" i="20"/>
  <c r="F29" i="20" s="1"/>
  <c r="B28" i="20"/>
  <c r="F28" i="20" s="1"/>
  <c r="B27" i="20"/>
  <c r="F27" i="20" s="1"/>
  <c r="B26" i="20"/>
  <c r="F26" i="20" s="1"/>
  <c r="B25" i="20"/>
  <c r="F25" i="20" s="1"/>
  <c r="B24" i="20"/>
  <c r="F24" i="20" s="1"/>
  <c r="B23" i="20"/>
  <c r="F23" i="20" s="1"/>
  <c r="B22" i="20"/>
  <c r="F22" i="20" s="1"/>
  <c r="B21" i="20"/>
  <c r="F21" i="20" s="1"/>
  <c r="B20" i="20"/>
  <c r="F20" i="20" s="1"/>
  <c r="B19" i="20"/>
  <c r="F19" i="20" s="1"/>
  <c r="B18" i="20"/>
  <c r="F18" i="20" s="1"/>
  <c r="B17" i="20"/>
  <c r="F17" i="20" s="1"/>
  <c r="B16" i="20"/>
  <c r="F16" i="20" s="1"/>
  <c r="B15" i="20"/>
  <c r="F15" i="20" s="1"/>
  <c r="B14" i="20"/>
  <c r="F14" i="20" s="1"/>
  <c r="B13" i="20"/>
  <c r="F13" i="20" s="1"/>
  <c r="B12" i="20"/>
  <c r="F12" i="20" s="1"/>
  <c r="B11" i="20"/>
  <c r="F11" i="20" s="1"/>
  <c r="B10" i="20"/>
  <c r="F10" i="20" s="1"/>
  <c r="B9" i="20"/>
  <c r="F9" i="20" s="1"/>
  <c r="B8" i="20"/>
  <c r="C35" i="19"/>
  <c r="B35" i="19"/>
  <c r="D34" i="19"/>
  <c r="F34" i="19" s="1"/>
  <c r="D33" i="19"/>
  <c r="F33" i="19" s="1"/>
  <c r="D32" i="19"/>
  <c r="D31" i="19"/>
  <c r="F31" i="19" s="1"/>
  <c r="D30" i="19"/>
  <c r="F30" i="19" s="1"/>
  <c r="D29" i="19"/>
  <c r="F29" i="19" s="1"/>
  <c r="D28" i="19"/>
  <c r="F28" i="19" s="1"/>
  <c r="D27" i="19"/>
  <c r="F27" i="19" s="1"/>
  <c r="D26" i="19"/>
  <c r="F26" i="19" s="1"/>
  <c r="D25" i="19"/>
  <c r="F25" i="19" s="1"/>
  <c r="D24" i="19"/>
  <c r="F24" i="19" s="1"/>
  <c r="D23" i="19"/>
  <c r="F23" i="19" s="1"/>
  <c r="D22" i="19"/>
  <c r="F22" i="19" s="1"/>
  <c r="D21" i="19"/>
  <c r="F21" i="19" s="1"/>
  <c r="D20" i="19"/>
  <c r="F20" i="19" s="1"/>
  <c r="D19" i="19"/>
  <c r="F19" i="19" s="1"/>
  <c r="D18" i="19"/>
  <c r="F18" i="19" s="1"/>
  <c r="D17" i="19"/>
  <c r="F17" i="19" s="1"/>
  <c r="D16" i="19"/>
  <c r="F16" i="19" s="1"/>
  <c r="D15" i="19"/>
  <c r="F15" i="19" s="1"/>
  <c r="D14" i="19"/>
  <c r="F14" i="19" s="1"/>
  <c r="D13" i="19"/>
  <c r="F13" i="19" s="1"/>
  <c r="D12" i="19"/>
  <c r="F12" i="19" s="1"/>
  <c r="D11" i="19"/>
  <c r="F11" i="19" s="1"/>
  <c r="D10" i="19"/>
  <c r="F10" i="19" s="1"/>
  <c r="D9" i="19"/>
  <c r="B57" i="18"/>
  <c r="F57" i="18" s="1"/>
  <c r="B56" i="18"/>
  <c r="F56" i="18" s="1"/>
  <c r="B55" i="18"/>
  <c r="F55" i="18" s="1"/>
  <c r="B54" i="18"/>
  <c r="F54" i="18" s="1"/>
  <c r="B53" i="18"/>
  <c r="F53" i="18" s="1"/>
  <c r="F52" i="18"/>
  <c r="B51" i="18"/>
  <c r="F51" i="18" s="1"/>
  <c r="B50" i="18"/>
  <c r="F50" i="18" s="1"/>
  <c r="B49" i="18"/>
  <c r="F49" i="18" s="1"/>
  <c r="B48" i="18"/>
  <c r="F48" i="18" s="1"/>
  <c r="B38" i="18"/>
  <c r="F38" i="18" s="1"/>
  <c r="B37" i="18"/>
  <c r="B36" i="18"/>
  <c r="F36" i="18" s="1"/>
  <c r="B35" i="18"/>
  <c r="F35" i="18" s="1"/>
  <c r="B34" i="18"/>
  <c r="F34" i="18" s="1"/>
  <c r="B33" i="18"/>
  <c r="F33" i="18" s="1"/>
  <c r="B32" i="18"/>
  <c r="F32" i="18" s="1"/>
  <c r="B30" i="18"/>
  <c r="F30" i="18" s="1"/>
  <c r="B28" i="18"/>
  <c r="F28" i="18" s="1"/>
  <c r="B27" i="18"/>
  <c r="F27" i="18" s="1"/>
  <c r="B26" i="18"/>
  <c r="F26" i="18" s="1"/>
  <c r="B25" i="18"/>
  <c r="F25" i="18" s="1"/>
  <c r="B23" i="18"/>
  <c r="F23" i="18" s="1"/>
  <c r="B22" i="18"/>
  <c r="F22" i="18" s="1"/>
  <c r="B21" i="18"/>
  <c r="F21" i="18" s="1"/>
  <c r="B20" i="18"/>
  <c r="F20" i="18" s="1"/>
  <c r="B19" i="18"/>
  <c r="F19" i="18" s="1"/>
  <c r="B18" i="18"/>
  <c r="F18" i="18" s="1"/>
  <c r="B17" i="18"/>
  <c r="F17" i="18" s="1"/>
  <c r="B16" i="18"/>
  <c r="F16" i="18" s="1"/>
  <c r="B15" i="18"/>
  <c r="F15" i="18" s="1"/>
  <c r="B13" i="18"/>
  <c r="F13" i="18" s="1"/>
  <c r="B12" i="18"/>
  <c r="F12" i="18" s="1"/>
  <c r="B11" i="18"/>
  <c r="F11" i="18" s="1"/>
  <c r="B10" i="18"/>
  <c r="F10" i="18" s="1"/>
  <c r="D8" i="18"/>
  <c r="C8" i="18"/>
  <c r="B8" i="18" s="1"/>
  <c r="F8" i="18" s="1"/>
  <c r="G49" i="16"/>
  <c r="E48" i="16"/>
  <c r="D48" i="16"/>
  <c r="C47" i="16"/>
  <c r="G47" i="16" s="1"/>
  <c r="C46" i="16"/>
  <c r="G46" i="16" s="1"/>
  <c r="C45" i="16"/>
  <c r="C44" i="16"/>
  <c r="C43" i="16"/>
  <c r="G43" i="16" s="1"/>
  <c r="C42" i="16"/>
  <c r="G42" i="16" s="1"/>
  <c r="C41" i="16"/>
  <c r="G41" i="16" s="1"/>
  <c r="C40" i="16"/>
  <c r="G40" i="16" s="1"/>
  <c r="C39" i="16"/>
  <c r="G39" i="16" s="1"/>
  <c r="C38" i="16"/>
  <c r="G38" i="16" s="1"/>
  <c r="C37" i="16"/>
  <c r="G37" i="16" s="1"/>
  <c r="C36" i="16"/>
  <c r="G36" i="16" s="1"/>
  <c r="C35" i="16"/>
  <c r="G35" i="16" s="1"/>
  <c r="C34" i="16"/>
  <c r="G34" i="16" s="1"/>
  <c r="C33" i="16"/>
  <c r="G33" i="16" s="1"/>
  <c r="C32" i="16"/>
  <c r="G32" i="16" s="1"/>
  <c r="C31" i="16"/>
  <c r="G31" i="16" s="1"/>
  <c r="G20" i="16"/>
  <c r="C19" i="16"/>
  <c r="G19" i="16" s="1"/>
  <c r="C18" i="16"/>
  <c r="G18" i="16" s="1"/>
  <c r="C17" i="16"/>
  <c r="G17" i="16" s="1"/>
  <c r="C16" i="16"/>
  <c r="G16" i="16" s="1"/>
  <c r="E14" i="16"/>
  <c r="D14" i="16"/>
  <c r="C13" i="16"/>
  <c r="G13" i="16" s="1"/>
  <c r="C11" i="16"/>
  <c r="G11" i="16" s="1"/>
  <c r="C10" i="16"/>
  <c r="G10" i="16" s="1"/>
  <c r="C9" i="16"/>
  <c r="G9" i="16" s="1"/>
  <c r="G7" i="16"/>
  <c r="C7" i="16"/>
  <c r="E37" i="13"/>
  <c r="E36" i="13"/>
  <c r="E35" i="13"/>
  <c r="E34" i="13"/>
  <c r="E33" i="13"/>
  <c r="E31" i="13"/>
  <c r="E27" i="13"/>
  <c r="E24" i="13"/>
  <c r="E23" i="13"/>
  <c r="E22" i="13"/>
  <c r="E21" i="13"/>
  <c r="E20" i="13"/>
  <c r="E19" i="13"/>
  <c r="E18" i="13"/>
  <c r="D16" i="13"/>
  <c r="E16" i="13" s="1"/>
  <c r="E14" i="13"/>
  <c r="E13" i="13"/>
  <c r="E8" i="13"/>
  <c r="B33" i="20" l="1"/>
  <c r="F33" i="20" s="1"/>
  <c r="D35" i="19"/>
  <c r="F35" i="19" s="1"/>
  <c r="B12" i="22"/>
  <c r="B14" i="22"/>
  <c r="B22" i="22"/>
  <c r="B23" i="22"/>
  <c r="B32" i="22"/>
  <c r="B33" i="22"/>
  <c r="H51" i="22"/>
  <c r="B11" i="22"/>
  <c r="B16" i="22"/>
  <c r="B21" i="22"/>
  <c r="B26" i="22"/>
  <c r="B30" i="22"/>
  <c r="B35" i="22"/>
  <c r="B40" i="22"/>
  <c r="B45" i="22"/>
  <c r="B50" i="22"/>
  <c r="H52" i="22"/>
  <c r="F27" i="21"/>
  <c r="H27" i="21" s="1"/>
  <c r="F8" i="20"/>
  <c r="C14" i="16"/>
  <c r="G14" i="16" s="1"/>
  <c r="E51" i="22"/>
  <c r="E52" i="22"/>
  <c r="F9" i="19"/>
  <c r="C48" i="16"/>
  <c r="G48" i="16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<sst xmlns="http://schemas.openxmlformats.org/spreadsheetml/2006/main" count="508" uniqueCount="311">
  <si>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</si>
  <si>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</si>
  <si>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</si>
  <si>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</si>
  <si>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</si>
  <si>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</si>
  <si>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</si>
  <si>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</si>
  <si>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</si>
  <si>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</si>
  <si>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</si>
  <si>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</si>
  <si>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</si>
  <si>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</si>
  <si>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</si>
  <si>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</si>
  <si>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</si>
  <si>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</si>
  <si>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</si>
  <si>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</si>
  <si>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</si>
  <si>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</si>
  <si>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</si>
  <si>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</si>
  <si>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</si>
  <si>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</si>
  <si>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</si>
  <si>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</si>
  <si>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</si>
  <si>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</si>
  <si>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</si>
  <si>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</si>
  <si>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</si>
  <si>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</si>
  <si>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</si>
  <si>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</si>
  <si>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</si>
  <si>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</si>
  <si>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</si>
  <si>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</si>
  <si>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</si>
  <si>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</si>
  <si>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</si>
  <si>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</si>
  <si>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</si>
  <si>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</si>
  <si>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</si>
  <si>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</si>
  <si>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</si>
  <si>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</si>
  <si>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</si>
  <si>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</si>
  <si>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</si>
  <si>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</si>
  <si>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</si>
  <si>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</si>
  <si>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</si>
  <si>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</si>
  <si>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</si>
  <si>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</si>
  <si>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</si>
  <si>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</si>
  <si>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</si>
  <si>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</si>
  <si>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</si>
  <si>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</si>
  <si>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</si>
  <si>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</si>
  <si>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</si>
  <si>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</si>
  <si>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</si>
  <si>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</si>
  <si>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</si>
  <si>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</si>
  <si>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</si>
  <si>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</si>
  <si>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</si>
  <si>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</si>
  <si>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</si>
  <si>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</si>
  <si>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</si>
  <si>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</si>
  <si>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</si>
  <si>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H II 2 - j/12 SH</t>
  </si>
  <si>
    <t xml:space="preserve">Die Seeschifffahrt </t>
  </si>
  <si>
    <t>in Schleswig-Holstein 2012</t>
  </si>
  <si>
    <t>Reinhard Schubert</t>
  </si>
  <si>
    <t>040  42831 - 1820</t>
  </si>
  <si>
    <t>Hafen@statistik-nord.de</t>
  </si>
  <si>
    <t>Art des Verkehrs</t>
  </si>
  <si>
    <t>Maßeinheit</t>
  </si>
  <si>
    <t>Januar bis Dezember</t>
  </si>
  <si>
    <t xml:space="preserve">Veränderung </t>
  </si>
  <si>
    <t>in %</t>
  </si>
  <si>
    <t>Angekommene Seeschiffe</t>
  </si>
  <si>
    <t>Anzahl</t>
  </si>
  <si>
    <t>Güterempfang</t>
  </si>
  <si>
    <t>Tonnen</t>
  </si>
  <si>
    <t>Güterversand</t>
  </si>
  <si>
    <t>"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</si>
  <si>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</si>
  <si>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</si>
  <si>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</si>
  <si>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</si>
  <si>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</si>
  <si>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</si>
  <si>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</si>
  <si>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 xml:space="preserve">Außerdem: </t>
  </si>
  <si>
    <t>Eigengewichte der Ladungsträger</t>
  </si>
  <si>
    <t>Ein- und ausgestiegene Fahrgäste</t>
  </si>
  <si>
    <t>Dagebüll</t>
  </si>
  <si>
    <t>Wyk/Föhr</t>
  </si>
  <si>
    <t>Helgoland</t>
  </si>
  <si>
    <t>Schiffsart</t>
  </si>
  <si>
    <t>Seeschiffsankünfte</t>
  </si>
  <si>
    <t>Januar  bis  Dezember</t>
  </si>
  <si>
    <t>Fahrgastschiff</t>
  </si>
  <si>
    <t>Fahrzeugtransportschiff</t>
  </si>
  <si>
    <t>Kreuzfahrschiff</t>
  </si>
  <si>
    <t>Ro-Ro-Schiff/Fährschiff</t>
  </si>
  <si>
    <t>Schüttgutfrachtschiff</t>
  </si>
  <si>
    <t>Spezialfrachtschiff</t>
  </si>
  <si>
    <t>Stückgutfrachtschiff</t>
  </si>
  <si>
    <t>Tankschiff</t>
  </si>
  <si>
    <t>Unbekannt/Sonstige</t>
  </si>
  <si>
    <t>Ladungsart</t>
  </si>
  <si>
    <t>Insgesamt               2012</t>
  </si>
  <si>
    <t>Insgesamt              2011</t>
  </si>
  <si>
    <t>Empfang</t>
  </si>
  <si>
    <t>Versand</t>
  </si>
  <si>
    <t>in  Tonnen</t>
  </si>
  <si>
    <t>Massengut</t>
  </si>
  <si>
    <t>Stückgut</t>
  </si>
  <si>
    <t>Außerdem: Eigengewichte der Ladungsträger</t>
  </si>
  <si>
    <t>Güterart</t>
  </si>
  <si>
    <t>01</t>
  </si>
  <si>
    <t>Erzeugnisse der Land- und Forstwirtschaft</t>
  </si>
  <si>
    <t>02</t>
  </si>
  <si>
    <t>Kohle, rohes Erdöl und Erdgas</t>
  </si>
  <si>
    <t>03</t>
  </si>
  <si>
    <t>Erze, Steine u. Erden, s. Bergbauerzeugnisse</t>
  </si>
  <si>
    <t>04</t>
  </si>
  <si>
    <t>Nahrungs- und Genussmittel</t>
  </si>
  <si>
    <t>05</t>
  </si>
  <si>
    <t>Textilien und Bekleidung</t>
  </si>
  <si>
    <t>06</t>
  </si>
  <si>
    <t>Holzwaren, Papier, Pappe Druckerzeug.</t>
  </si>
  <si>
    <t>07</t>
  </si>
  <si>
    <t>Kokerei- und Mineralölerzeugnisse</t>
  </si>
  <si>
    <t>08</t>
  </si>
  <si>
    <t>Chemische Erzeugnisse etc.</t>
  </si>
  <si>
    <t>09</t>
  </si>
  <si>
    <t>Sonstige Mineralerzeugnisse</t>
  </si>
  <si>
    <t>10</t>
  </si>
  <si>
    <t>Metalle und Metallerzeugnisse</t>
  </si>
  <si>
    <t>11</t>
  </si>
  <si>
    <t>12</t>
  </si>
  <si>
    <t>Fahrzeuge</t>
  </si>
  <si>
    <t>13</t>
  </si>
  <si>
    <t>Möbel, Schmuck, Musikinstrumente</t>
  </si>
  <si>
    <t>14</t>
  </si>
  <si>
    <t>Sekundärrohstoffe, Abfälle</t>
  </si>
  <si>
    <t>16</t>
  </si>
  <si>
    <t>Geräte und Material für die Güterbeförderung</t>
  </si>
  <si>
    <t>17</t>
  </si>
  <si>
    <t>Umzugsgut und nichtmarktbestimmte Güter</t>
  </si>
  <si>
    <t>19</t>
  </si>
  <si>
    <t>Gutart unbekannt</t>
  </si>
  <si>
    <t xml:space="preserve"> </t>
  </si>
  <si>
    <t xml:space="preserve">nach Fahrtgebieten </t>
  </si>
  <si>
    <t>Fahrtgebiet</t>
  </si>
  <si>
    <t>Insgesamt              2012</t>
  </si>
  <si>
    <t>Verkehr innerhalb Deutschlands</t>
  </si>
  <si>
    <t>Verkehr mit Häfen außerhalb Deutschlands</t>
  </si>
  <si>
    <t>Afrika</t>
  </si>
  <si>
    <t>Nordamerika</t>
  </si>
  <si>
    <t>Mittel- und Südamerika</t>
  </si>
  <si>
    <t>Asien</t>
  </si>
  <si>
    <t>Australien</t>
  </si>
  <si>
    <t>Nicht ermittelte Länder</t>
  </si>
  <si>
    <t>2012 und 2011</t>
  </si>
  <si>
    <t>Ladungsträger</t>
  </si>
  <si>
    <t>Container</t>
  </si>
  <si>
    <t>Lkw (einschl. deren Anhänger)</t>
  </si>
  <si>
    <t>Pkw (einschl. deren Anhänger)</t>
  </si>
  <si>
    <t>Übrige Ladungsträger</t>
  </si>
  <si>
    <t>Hafen</t>
  </si>
  <si>
    <t>Seeschiffsankünfte und -abfahrten</t>
  </si>
  <si>
    <t>Ankünfte</t>
  </si>
  <si>
    <t xml:space="preserve">Abfahrten </t>
  </si>
  <si>
    <t>insgesamt</t>
  </si>
  <si>
    <t>Beidenfleth</t>
  </si>
  <si>
    <t>Burgstaaken/Fehmarn</t>
  </si>
  <si>
    <t>Büsum</t>
  </si>
  <si>
    <t>Glückstadt</t>
  </si>
  <si>
    <t>Gröde/Hooge/Langeness/Hallig</t>
  </si>
  <si>
    <t>Heiligenhafen</t>
  </si>
  <si>
    <t>Helgoland,Insel</t>
  </si>
  <si>
    <t>Hörnum/Sylt</t>
  </si>
  <si>
    <t>Itzehoe</t>
  </si>
  <si>
    <t>Kappeln</t>
  </si>
  <si>
    <t>List/Sylt</t>
  </si>
  <si>
    <t>Neustadt/Holstein</t>
  </si>
  <si>
    <t>Nordstrand,Insel</t>
  </si>
  <si>
    <t>Pellworm,Insel</t>
  </si>
  <si>
    <t>Puttgarden/Fehmarn</t>
  </si>
  <si>
    <t>Schlüttsiel</t>
  </si>
  <si>
    <t>Steenodde und Wittdün/Amrum</t>
  </si>
  <si>
    <t>Sylt,Insel</t>
  </si>
  <si>
    <t>Wedel / Schulau</t>
  </si>
  <si>
    <t>Sonstige Häfen</t>
  </si>
  <si>
    <t>Güter-LKW</t>
  </si>
  <si>
    <t>Jahr</t>
  </si>
  <si>
    <t>Verkehr mit dem Ausland</t>
  </si>
  <si>
    <t>Brutto-       raumzahl       (BRZ)</t>
  </si>
  <si>
    <t>Trag-       fähigkeit        (tdw)</t>
  </si>
  <si>
    <t>– Güterverkehr –</t>
  </si>
  <si>
    <t xml:space="preserve">  – Personenverkehr –</t>
  </si>
  <si>
    <t xml:space="preserve"> – Schiffsverkehr –</t>
  </si>
  <si>
    <t xml:space="preserve">1. Seeverkehr in den Häfen Schleswig-Holsteins 2012 und 2011  </t>
  </si>
  <si>
    <t>1 000 tdw</t>
  </si>
  <si>
    <t xml:space="preserve">  darunter</t>
  </si>
  <si>
    <t xml:space="preserve">  Lübeck</t>
  </si>
  <si>
    <t xml:space="preserve">  Brunsbüttel</t>
  </si>
  <si>
    <t xml:space="preserve">  Puttgarden</t>
  </si>
  <si>
    <t xml:space="preserve">  Kiel</t>
  </si>
  <si>
    <t xml:space="preserve">  Flensburg</t>
  </si>
  <si>
    <t xml:space="preserve">  Rendsburg</t>
  </si>
  <si>
    <t xml:space="preserve">  Husum</t>
  </si>
  <si>
    <t xml:space="preserve">  Dagebüll</t>
  </si>
  <si>
    <t xml:space="preserve">  Wyk/Föhr</t>
  </si>
  <si>
    <t xml:space="preserve">  Helgoland</t>
  </si>
  <si>
    <t>Schiffsgrößenklassen 
BRZ = Bruttoraumzahl</t>
  </si>
  <si>
    <t xml:space="preserve">  Trockenfrachtleichter/-schute</t>
  </si>
  <si>
    <t>Verände-
rung der 
Ankünfte
 in %</t>
  </si>
  <si>
    <t xml:space="preserve">  5 000  -   19 999</t>
  </si>
  <si>
    <t xml:space="preserve">  1 000  -     4 999</t>
  </si>
  <si>
    <t>20 000  -   49 999</t>
  </si>
  <si>
    <t>50 000   und mehr</t>
  </si>
  <si>
    <t xml:space="preserve">  unter          1 000</t>
  </si>
  <si>
    <t xml:space="preserve">  davon</t>
  </si>
  <si>
    <t xml:space="preserve">  fest</t>
  </si>
  <si>
    <t xml:space="preserve">  flüssig</t>
  </si>
  <si>
    <t xml:space="preserve">  ohne Ladungsträger</t>
  </si>
  <si>
    <t xml:space="preserve">  mit Ladungsträger</t>
  </si>
  <si>
    <t xml:space="preserve">    darunter</t>
  </si>
  <si>
    <t xml:space="preserve">    in Containern</t>
  </si>
  <si>
    <t xml:space="preserve">    in LKW</t>
  </si>
  <si>
    <t xml:space="preserve">    in sonstigen Anhängern, Sattelaufliegern und 
      Wechselbrücken</t>
  </si>
  <si>
    <t>Davon</t>
  </si>
  <si>
    <t>Nr. der 
Syste-
matik</t>
  </si>
  <si>
    <t>Maschinen und Ausrüstungen, Haushaltsgeräte</t>
  </si>
  <si>
    <t xml:space="preserve">  Verkehr innerhalb Schleswig-Holstein</t>
  </si>
  <si>
    <t xml:space="preserve">  Europa (ohne Verkehr innerhalb Deutschlands)</t>
  </si>
  <si>
    <t xml:space="preserve">    Ostseegebiet</t>
  </si>
  <si>
    <t xml:space="preserve">      darunter</t>
  </si>
  <si>
    <t xml:space="preserve">      Finnland</t>
  </si>
  <si>
    <t xml:space="preserve">      Lettland</t>
  </si>
  <si>
    <t xml:space="preserve">      Polen</t>
  </si>
  <si>
    <t xml:space="preserve">      Litauen</t>
  </si>
  <si>
    <t xml:space="preserve">      Estland</t>
  </si>
  <si>
    <t xml:space="preserve">    Nordeuropa und Westeuropa</t>
  </si>
  <si>
    <t xml:space="preserve">      Norwegen</t>
  </si>
  <si>
    <t xml:space="preserve">      Niederlande</t>
  </si>
  <si>
    <t xml:space="preserve">      Vereinigtes Königreich</t>
  </si>
  <si>
    <t xml:space="preserve">    Süd- und Südosteuropa</t>
  </si>
  <si>
    <t xml:space="preserve">      Italien</t>
  </si>
  <si>
    <t xml:space="preserve">  20 Fuß Container</t>
  </si>
  <si>
    <t xml:space="preserve">  Container zwischen 20 und 40 Fuß</t>
  </si>
  <si>
    <t xml:space="preserve">  40 Fuß Container und größer</t>
  </si>
  <si>
    <t xml:space="preserve">  Container in TEU (in 20 Fuß Einheiten)</t>
  </si>
  <si>
    <t>in sonstigen Anhängern, Sattelaufliegern und 
  Wechselbrücken</t>
  </si>
  <si>
    <t>Veränderung 2012 gegenüber
2011
 in %</t>
  </si>
  <si>
    <t>Veränderung 2012 gegenüber
2011
in %</t>
  </si>
  <si>
    <t>Wedel/Schulau</t>
  </si>
  <si>
    <t xml:space="preserve">      Dänemark/Ostsee</t>
  </si>
  <si>
    <t xml:space="preserve">      Schweden/Ostsee</t>
  </si>
  <si>
    <t xml:space="preserve">      Russische Föderation/Ostsee</t>
  </si>
  <si>
    <t>Veränderung insgesamt
2012
gegenüber
2011
in %</t>
  </si>
  <si>
    <t>Insgesamt 
211</t>
  </si>
  <si>
    <t>Insgesamt
 2012</t>
  </si>
  <si>
    <t>Insgesamt
2012</t>
  </si>
  <si>
    <t>Insgesamt
2011</t>
  </si>
  <si>
    <t xml:space="preserve">Veränderung
 insgesamt 
2012
gegenüber 
2011 
in % </t>
  </si>
  <si>
    <t xml:space="preserve">Veränderung
 insgesamt 
2012
gegenüber 
2011 </t>
  </si>
  <si>
    <t>KFZ als
Handels-
güter</t>
  </si>
  <si>
    <t>Reise-Pkw,
Omnibusse</t>
  </si>
  <si>
    <t>Eisenbahn-
dahrzeuge</t>
  </si>
  <si>
    <t>Anhänger,
Trailer, sonst.
Ladungs-
träger</t>
  </si>
  <si>
    <t>eingestiegene</t>
  </si>
  <si>
    <t>ausgestiegene</t>
  </si>
  <si>
    <t>Veränderung
insgesamt
2012
gegenüber
2011
in %</t>
  </si>
  <si>
    <t>Schleswig-Holsteins 2012</t>
  </si>
  <si>
    <t>Verkehr mit anderen
deutschen Häfen</t>
  </si>
  <si>
    <t>10. Entwicklung des Seegüterverkehrs in den Häfen Schleswig-Holsteins seit 1970</t>
  </si>
  <si>
    <t>Beförderte Gütermenge in 1 000 Tonnen</t>
  </si>
  <si>
    <t>Beförderte Gütermenge 
insgesamt</t>
  </si>
  <si>
    <t>2. Seeschiffsankünfte in den Häfen Schleswig-Holsteins  2012 und 2011 nach Schiffsarten</t>
  </si>
  <si>
    <t>3. Seeschiffsankünfte in den Häfen Schleswig-Holsteins  2012 und 2011 nach Schiffsgrößenklassen</t>
  </si>
  <si>
    <t xml:space="preserve">4. Seegüterumschlag in den Häfen Schleswig-Holsteins  2012 und 2011 nach Ladungsart </t>
  </si>
  <si>
    <t>5. Seegüterumschlag in den Häfen Schleswig-Holsteins 2012 und 2011 nach Güterarten</t>
  </si>
  <si>
    <t>Verän-
derung 
2012
gegen-
über  
2011 
in %</t>
  </si>
  <si>
    <t xml:space="preserve">6. Seegüterumschlag in den Häfen Schleswig-Holsteins im 2012 und 2011 </t>
  </si>
  <si>
    <t xml:space="preserve">7. Ein- und ausgeladene Fahrzeuge und Transportbehälter in den Häfen Schleswig-Holsteins </t>
  </si>
  <si>
    <t>8. Seeschiffsankünfte und -abfahrten in den Häfen Schleswig-Holsteins 2012 und 2011</t>
  </si>
  <si>
    <t>9. Seegüterumschlag in den Häfen Schleswig-Holsteins 2012 und 2011</t>
  </si>
  <si>
    <t>10. Seegüterumschlag im Fährverkehr in den Häfen Schleswig-Holsteins 2012 und 2011</t>
  </si>
  <si>
    <t xml:space="preserve">12. Anzahl der umgeschlagenen Fahrzeuge und der Transportbehälter im seewärtigen Güterverkehr </t>
  </si>
  <si>
    <t>11. Ein- und ausgestiegene Fahrgäste in den Häfen Schleswig-Holsteins 2011 und 2012</t>
  </si>
  <si>
    <t>Verän-
derung 
2012
gegen-
über  
2011
 in %</t>
  </si>
  <si>
    <t>Herausgegeben am: 16. Juli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</si>
</sst>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0\ "/>
    <numFmt numFmtId="170" formatCode="\ \ \ \ \ \+* #0.0\ \ \ ;\ \ \ \ \ \-* #0.0\ \ \ ;"/>
    <numFmt numFmtId="171" formatCode="#\ ###\ ##0\ \ \ "/>
    <numFmt numFmtId="172" formatCode="\ \ \ \ \ \+* #0.0;\ \ \ \ \ \-* #0.0;"/>
    <numFmt numFmtId="173" formatCode="000"/>
    <numFmt numFmtId="174" formatCode="\ 0.0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9"/>
      <name val="Helvetica"/>
    </font>
    <font>
      <sz val="9"/>
      <name val="Helvetica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40" fillId="0" borderId="0"/>
    <xf numFmtId="0" fontId="5" fillId="0" borderId="0"/>
  </cellStyleXfs>
  <cellXfs count="25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1" applyAlignment="1">
      <alignment horizontal="left" wrapText="1"/>
    </xf>
    <xf numFmtId="170" fontId="41" fillId="37" borderId="0" xfId="52" applyNumberFormat="1" applyFont="1" applyFill="1" applyBorder="1"/>
    <xf numFmtId="0" fontId="5" fillId="37" borderId="0" xfId="53" applyFill="1" applyBorder="1" applyAlignment="1">
      <alignment horizontal="center" vertical="center" wrapText="1"/>
    </xf>
    <xf numFmtId="0" fontId="5" fillId="0" borderId="0" xfId="53" applyBorder="1" applyAlignment="1">
      <alignment wrapText="1"/>
    </xf>
    <xf numFmtId="169" fontId="0" fillId="0" borderId="0" xfId="0" applyNumberFormat="1"/>
    <xf numFmtId="0" fontId="0" fillId="0" borderId="0" xfId="0" applyBorder="1"/>
    <xf numFmtId="0" fontId="43" fillId="0" borderId="0" xfId="0" applyFont="1" applyBorder="1"/>
    <xf numFmtId="0" fontId="43" fillId="0" borderId="0" xfId="0" applyFont="1"/>
    <xf numFmtId="169" fontId="36" fillId="0" borderId="0" xfId="0" applyNumberFormat="1" applyFont="1" applyBorder="1"/>
    <xf numFmtId="0" fontId="0" fillId="0" borderId="0" xfId="0" applyFont="1" applyBorder="1"/>
    <xf numFmtId="0" fontId="2" fillId="0" borderId="0" xfId="0" applyFont="1"/>
    <xf numFmtId="49" fontId="45" fillId="0" borderId="0" xfId="0" applyNumberFormat="1" applyFont="1"/>
    <xf numFmtId="49" fontId="45" fillId="0" borderId="0" xfId="0" applyNumberFormat="1" applyFont="1" applyBorder="1"/>
    <xf numFmtId="169" fontId="45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/>
    <xf numFmtId="0" fontId="14" fillId="37" borderId="0" xfId="53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69" fontId="2" fillId="0" borderId="0" xfId="0" applyNumberFormat="1" applyFont="1" applyBorder="1"/>
    <xf numFmtId="174" fontId="2" fillId="0" borderId="0" xfId="0" applyNumberFormat="1" applyFont="1" applyBorder="1" applyAlignment="1">
      <alignment horizontal="right"/>
    </xf>
    <xf numFmtId="174" fontId="45" fillId="0" borderId="0" xfId="0" applyNumberFormat="1" applyFont="1" applyBorder="1" applyAlignment="1">
      <alignment horizontal="right"/>
    </xf>
    <xf numFmtId="0" fontId="45" fillId="0" borderId="0" xfId="0" applyFont="1" applyBorder="1"/>
    <xf numFmtId="169" fontId="2" fillId="0" borderId="0" xfId="0" applyNumberFormat="1" applyFont="1" applyBorder="1" applyAlignment="1">
      <alignment horizontal="right"/>
    </xf>
    <xf numFmtId="169" fontId="45" fillId="0" borderId="0" xfId="0" applyNumberFormat="1" applyFont="1" applyBorder="1" applyAlignment="1">
      <alignment horizontal="right"/>
    </xf>
    <xf numFmtId="0" fontId="2" fillId="0" borderId="27" xfId="0" applyFont="1" applyBorder="1"/>
    <xf numFmtId="169" fontId="2" fillId="0" borderId="27" xfId="0" applyNumberFormat="1" applyFont="1" applyBorder="1"/>
    <xf numFmtId="0" fontId="2" fillId="0" borderId="29" xfId="0" applyFont="1" applyBorder="1"/>
    <xf numFmtId="0" fontId="0" fillId="0" borderId="30" xfId="0" applyBorder="1"/>
    <xf numFmtId="0" fontId="45" fillId="0" borderId="30" xfId="0" applyFont="1" applyBorder="1" applyAlignment="1">
      <alignment horizontal="center"/>
    </xf>
    <xf numFmtId="49" fontId="45" fillId="0" borderId="30" xfId="0" applyNumberFormat="1" applyFont="1" applyBorder="1" applyAlignment="1">
      <alignment horizontal="center"/>
    </xf>
    <xf numFmtId="0" fontId="2" fillId="0" borderId="30" xfId="0" applyFont="1" applyBorder="1"/>
    <xf numFmtId="49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3" fontId="2" fillId="0" borderId="30" xfId="0" quotePrefix="1" applyNumberFormat="1" applyFont="1" applyBorder="1" applyAlignment="1">
      <alignment horizontal="center"/>
    </xf>
    <xf numFmtId="0" fontId="45" fillId="0" borderId="30" xfId="0" applyFont="1" applyBorder="1" applyAlignment="1">
      <alignment horizontal="center" vertical="top"/>
    </xf>
    <xf numFmtId="0" fontId="2" fillId="38" borderId="25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69" fontId="45" fillId="0" borderId="0" xfId="0" applyNumberFormat="1" applyFont="1" applyBorder="1" applyAlignment="1">
      <alignment horizontal="right" indent="1"/>
    </xf>
    <xf numFmtId="174" fontId="44" fillId="37" borderId="0" xfId="52" applyNumberFormat="1" applyFont="1" applyFill="1" applyBorder="1" applyAlignment="1">
      <alignment horizontal="right" indent="1"/>
    </xf>
    <xf numFmtId="169" fontId="2" fillId="0" borderId="0" xfId="0" applyNumberFormat="1" applyFont="1" applyBorder="1" applyAlignment="1">
      <alignment horizontal="right" indent="1"/>
    </xf>
    <xf numFmtId="174" fontId="14" fillId="37" borderId="0" xfId="52" applyNumberFormat="1" applyFont="1" applyFill="1" applyBorder="1" applyAlignment="1">
      <alignment horizontal="right" indent="1"/>
    </xf>
    <xf numFmtId="169" fontId="2" fillId="0" borderId="27" xfId="0" applyNumberFormat="1" applyFont="1" applyBorder="1" applyAlignment="1">
      <alignment horizontal="right" indent="1"/>
    </xf>
    <xf numFmtId="174" fontId="14" fillId="37" borderId="27" xfId="52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174" fontId="44" fillId="37" borderId="0" xfId="52" applyNumberFormat="1" applyFont="1" applyFill="1" applyBorder="1" applyAlignment="1">
      <alignment horizontal="right" indent="2"/>
    </xf>
    <xf numFmtId="174" fontId="14" fillId="37" borderId="0" xfId="52" applyNumberFormat="1" applyFont="1" applyFill="1" applyBorder="1" applyAlignment="1">
      <alignment horizontal="right" indent="2"/>
    </xf>
    <xf numFmtId="174" fontId="2" fillId="0" borderId="0" xfId="0" applyNumberFormat="1" applyFont="1" applyBorder="1" applyAlignment="1">
      <alignment horizontal="right" indent="2"/>
    </xf>
    <xf numFmtId="174" fontId="14" fillId="37" borderId="27" xfId="52" applyNumberFormat="1" applyFont="1" applyFill="1" applyBorder="1" applyAlignment="1">
      <alignment horizontal="right" indent="2"/>
    </xf>
    <xf numFmtId="0" fontId="14" fillId="0" borderId="0" xfId="53" applyFont="1" applyBorder="1" applyAlignment="1">
      <alignment wrapText="1"/>
    </xf>
    <xf numFmtId="0" fontId="14" fillId="37" borderId="29" xfId="53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/>
    </xf>
    <xf numFmtId="0" fontId="45" fillId="0" borderId="31" xfId="0" applyFont="1" applyBorder="1"/>
    <xf numFmtId="169" fontId="45" fillId="0" borderId="27" xfId="0" applyNumberFormat="1" applyFont="1" applyBorder="1"/>
    <xf numFmtId="169" fontId="45" fillId="0" borderId="27" xfId="0" applyNumberFormat="1" applyFont="1" applyBorder="1" applyAlignment="1">
      <alignment horizontal="right"/>
    </xf>
    <xf numFmtId="169" fontId="46" fillId="0" borderId="0" xfId="0" applyNumberFormat="1" applyFont="1" applyBorder="1" applyAlignment="1">
      <alignment horizontal="right" indent="1"/>
    </xf>
    <xf numFmtId="174" fontId="42" fillId="37" borderId="0" xfId="52" applyNumberFormat="1" applyFont="1" applyFill="1" applyBorder="1" applyAlignment="1">
      <alignment horizontal="right" indent="1"/>
    </xf>
    <xf numFmtId="169" fontId="45" fillId="0" borderId="27" xfId="0" applyNumberFormat="1" applyFont="1" applyBorder="1" applyAlignment="1">
      <alignment horizontal="right" indent="1"/>
    </xf>
    <xf numFmtId="174" fontId="44" fillId="37" borderId="27" xfId="52" applyNumberFormat="1" applyFont="1" applyFill="1" applyBorder="1" applyAlignment="1">
      <alignment horizontal="right" indent="1"/>
    </xf>
    <xf numFmtId="0" fontId="14" fillId="37" borderId="29" xfId="53" applyFont="1" applyFill="1" applyBorder="1" applyAlignment="1">
      <alignment horizontal="center" wrapText="1"/>
    </xf>
    <xf numFmtId="49" fontId="2" fillId="0" borderId="30" xfId="0" applyNumberFormat="1" applyFont="1" applyBorder="1" applyAlignment="1"/>
    <xf numFmtId="49" fontId="2" fillId="0" borderId="30" xfId="0" applyNumberFormat="1" applyFont="1" applyBorder="1" applyAlignment="1">
      <alignment horizontal="left" wrapText="1"/>
    </xf>
    <xf numFmtId="49" fontId="45" fillId="0" borderId="31" xfId="0" applyNumberFormat="1" applyFont="1" applyBorder="1" applyAlignment="1"/>
    <xf numFmtId="169" fontId="45" fillId="0" borderId="28" xfId="0" applyNumberFormat="1" applyFont="1" applyBorder="1"/>
    <xf numFmtId="0" fontId="14" fillId="38" borderId="24" xfId="53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right" indent="1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30" xfId="0" applyNumberFormat="1" applyFont="1" applyBorder="1"/>
    <xf numFmtId="49" fontId="45" fillId="0" borderId="30" xfId="0" applyNumberFormat="1" applyFont="1" applyBorder="1"/>
    <xf numFmtId="49" fontId="2" fillId="0" borderId="31" xfId="0" applyNumberFormat="1" applyFont="1" applyBorder="1"/>
    <xf numFmtId="49" fontId="2" fillId="0" borderId="27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169" fontId="1" fillId="0" borderId="0" xfId="0" applyNumberFormat="1" applyFont="1" applyBorder="1"/>
    <xf numFmtId="169" fontId="1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49" fontId="1" fillId="0" borderId="30" xfId="0" applyNumberFormat="1" applyFont="1" applyBorder="1"/>
    <xf numFmtId="0" fontId="1" fillId="0" borderId="30" xfId="0" applyFont="1" applyBorder="1"/>
    <xf numFmtId="49" fontId="45" fillId="0" borderId="31" xfId="0" applyNumberFormat="1" applyFont="1" applyBorder="1"/>
    <xf numFmtId="49" fontId="1" fillId="0" borderId="30" xfId="0" applyNumberFormat="1" applyFont="1" applyBorder="1" applyAlignment="1">
      <alignment horizontal="left" wrapText="1"/>
    </xf>
    <xf numFmtId="0" fontId="1" fillId="38" borderId="24" xfId="0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/>
    <xf numFmtId="0" fontId="1" fillId="0" borderId="29" xfId="0" applyFont="1" applyBorder="1"/>
    <xf numFmtId="49" fontId="45" fillId="0" borderId="31" xfId="0" applyNumberFormat="1" applyFont="1" applyBorder="1" applyAlignment="1">
      <alignment horizontal="left"/>
    </xf>
    <xf numFmtId="171" fontId="45" fillId="0" borderId="28" xfId="0" applyNumberFormat="1" applyFont="1" applyBorder="1"/>
    <xf numFmtId="171" fontId="45" fillId="0" borderId="27" xfId="0" applyNumberFormat="1" applyFont="1" applyBorder="1"/>
    <xf numFmtId="164" fontId="44" fillId="37" borderId="27" xfId="0" applyNumberFormat="1" applyFont="1" applyFill="1" applyBorder="1"/>
    <xf numFmtId="0" fontId="1" fillId="38" borderId="24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169" fontId="45" fillId="0" borderId="28" xfId="0" applyNumberFormat="1" applyFont="1" applyBorder="1" applyAlignment="1">
      <alignment horizontal="right"/>
    </xf>
    <xf numFmtId="172" fontId="44" fillId="37" borderId="0" xfId="52" applyNumberFormat="1" applyFont="1" applyFill="1" applyBorder="1" applyAlignment="1"/>
    <xf numFmtId="0" fontId="14" fillId="37" borderId="0" xfId="0" applyFont="1" applyFill="1" applyBorder="1" applyAlignment="1">
      <alignment horizontal="center"/>
    </xf>
    <xf numFmtId="0" fontId="1" fillId="37" borderId="0" xfId="0" applyFont="1" applyFill="1" applyBorder="1"/>
    <xf numFmtId="0" fontId="1" fillId="37" borderId="29" xfId="0" applyFont="1" applyFill="1" applyBorder="1" applyAlignment="1"/>
    <xf numFmtId="173" fontId="1" fillId="37" borderId="30" xfId="0" applyNumberFormat="1" applyFont="1" applyFill="1" applyBorder="1" applyAlignment="1">
      <alignment horizontal="center"/>
    </xf>
    <xf numFmtId="173" fontId="1" fillId="37" borderId="31" xfId="0" applyNumberFormat="1" applyFont="1" applyFill="1" applyBorder="1" applyAlignment="1">
      <alignment horizontal="center"/>
    </xf>
    <xf numFmtId="164" fontId="1" fillId="37" borderId="0" xfId="0" applyNumberFormat="1" applyFont="1" applyFill="1" applyBorder="1" applyAlignment="1">
      <alignment horizontal="right" indent="1"/>
    </xf>
    <xf numFmtId="164" fontId="1" fillId="37" borderId="28" xfId="0" applyNumberFormat="1" applyFont="1" applyFill="1" applyBorder="1" applyAlignment="1">
      <alignment horizontal="right" indent="1"/>
    </xf>
    <xf numFmtId="164" fontId="1" fillId="37" borderId="27" xfId="0" applyNumberFormat="1" applyFont="1" applyFill="1" applyBorder="1" applyAlignment="1">
      <alignment horizontal="right" indent="1"/>
    </xf>
    <xf numFmtId="174" fontId="41" fillId="37" borderId="27" xfId="52" applyNumberFormat="1" applyFont="1" applyFill="1" applyBorder="1" applyAlignment="1">
      <alignment horizontal="right" inden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Alignme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8" borderId="32" xfId="0" applyFont="1" applyFill="1" applyBorder="1" applyAlignment="1">
      <alignment horizontal="center" vertical="center"/>
    </xf>
    <xf numFmtId="0" fontId="0" fillId="38" borderId="33" xfId="0" applyFill="1" applyBorder="1" applyAlignment="1">
      <alignment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14" fillId="38" borderId="23" xfId="53" applyFont="1" applyFill="1" applyBorder="1" applyAlignment="1">
      <alignment horizontal="center" vertical="center" wrapText="1"/>
    </xf>
    <xf numFmtId="0" fontId="14" fillId="38" borderId="24" xfId="53" applyFont="1" applyFill="1" applyBorder="1" applyAlignment="1">
      <alignment horizontal="center" vertical="center"/>
    </xf>
    <xf numFmtId="0" fontId="14" fillId="38" borderId="25" xfId="53" applyFont="1" applyFill="1" applyBorder="1" applyAlignment="1">
      <alignment horizontal="center" vertical="center" wrapText="1"/>
    </xf>
    <xf numFmtId="0" fontId="14" fillId="38" borderId="25" xfId="53" applyFont="1" applyFill="1" applyBorder="1" applyAlignment="1">
      <alignment wrapText="1"/>
    </xf>
    <xf numFmtId="16" fontId="12" fillId="0" borderId="0" xfId="0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" fillId="38" borderId="23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center"/>
    </xf>
    <xf numFmtId="0" fontId="2" fillId="0" borderId="0" xfId="0" applyFont="1" applyBorder="1" applyAlignment="1"/>
    <xf numFmtId="0" fontId="0" fillId="0" borderId="30" xfId="0" applyFont="1" applyBorder="1" applyAlignment="1"/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/>
    <xf numFmtId="0" fontId="2" fillId="38" borderId="24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45" fillId="0" borderId="0" xfId="0" applyFont="1" applyBorder="1" applyAlignment="1"/>
    <xf numFmtId="49" fontId="2" fillId="0" borderId="27" xfId="0" applyNumberFormat="1" applyFont="1" applyBorder="1" applyAlignment="1"/>
    <xf numFmtId="0" fontId="0" fillId="0" borderId="31" xfId="0" applyFont="1" applyBorder="1" applyAlignment="1"/>
    <xf numFmtId="0" fontId="1" fillId="38" borderId="24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0" fontId="11" fillId="37" borderId="0" xfId="53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Border="1" applyAlignment="1">
      <alignment horizontal="right" indent="2"/>
    </xf>
    <xf numFmtId="0" fontId="1" fillId="38" borderId="25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169" fontId="45" fillId="0" borderId="28" xfId="0" applyNumberFormat="1" applyFont="1" applyBorder="1" applyAlignment="1">
      <alignment horizontal="right" indent="2"/>
    </xf>
    <xf numFmtId="169" fontId="45" fillId="0" borderId="27" xfId="0" applyNumberFormat="1" applyFont="1" applyBorder="1" applyAlignment="1">
      <alignment horizontal="right" indent="2"/>
    </xf>
    <xf numFmtId="0" fontId="2" fillId="38" borderId="2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/>
    </xf>
    <xf numFmtId="0" fontId="44" fillId="37" borderId="0" xfId="0" applyFont="1" applyFill="1" applyAlignment="1">
      <alignment horizontal="center"/>
    </xf>
    <xf numFmtId="0" fontId="1" fillId="38" borderId="23" xfId="0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3 2" xfId="50"/>
    <cellStyle name="Standard_StatBerich_Monate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9" sqref="A9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80" t="s">
        <v>47</v>
      </c>
      <c r="B3" s="180"/>
      <c r="C3" s="180"/>
      <c r="D3" s="180"/>
    </row>
    <row r="4" spans="1:7" ht="20.25" x14ac:dyDescent="0.3">
      <c r="A4" s="180" t="s">
        <v>48</v>
      </c>
      <c r="B4" s="180"/>
      <c r="C4" s="180"/>
      <c r="D4" s="18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1" t="s">
        <v>70</v>
      </c>
      <c r="E15" s="181"/>
      <c r="F15" s="181"/>
      <c r="G15" s="181"/>
    </row>
    <row r="16" spans="1:7" ht="15" x14ac:dyDescent="0.2">
      <c r="D16" s="182" t="s">
        <v>83</v>
      </c>
      <c r="E16" s="182"/>
      <c r="F16" s="182"/>
      <c r="G16" s="182"/>
    </row>
    <row r="18" spans="1:7" ht="37.5" x14ac:dyDescent="0.5">
      <c r="A18" s="183" t="s">
        <v>84</v>
      </c>
      <c r="B18" s="184"/>
      <c r="C18" s="184"/>
      <c r="D18" s="184"/>
      <c r="E18" s="184"/>
      <c r="F18" s="184"/>
      <c r="G18" s="184"/>
    </row>
    <row r="19" spans="1:7" ht="37.5" x14ac:dyDescent="0.5">
      <c r="A19" s="183" t="s">
        <v>85</v>
      </c>
      <c r="B19" s="184"/>
      <c r="C19" s="184"/>
      <c r="D19" s="184"/>
      <c r="E19" s="184"/>
      <c r="F19" s="184"/>
      <c r="G19" s="184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78" t="s">
        <v>310</v>
      </c>
      <c r="F21" s="178"/>
      <c r="G21" s="178"/>
    </row>
    <row r="22" spans="1:7" ht="16.5" x14ac:dyDescent="0.25">
      <c r="A22" s="179"/>
      <c r="B22" s="179"/>
      <c r="C22" s="179"/>
      <c r="D22" s="179"/>
      <c r="E22" s="179"/>
      <c r="F22" s="179"/>
      <c r="G22" s="179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topLeftCell="A40" zoomScaleNormal="100" workbookViewId="0">
      <selection activeCell="C33" sqref="C33"/>
    </sheetView>
  </sheetViews>
  <sheetFormatPr baseColWidth="10" defaultRowHeight="12.75" x14ac:dyDescent="0.2"/>
  <cols>
    <col min="1" max="1" width="24.140625" customWidth="1"/>
    <col min="2" max="2" width="9.7109375" style="144" customWidth="1"/>
    <col min="3" max="3" width="8.7109375" style="144" customWidth="1"/>
    <col min="4" max="4" width="9.7109375" style="144" customWidth="1"/>
    <col min="5" max="5" width="8.7109375" style="144" customWidth="1"/>
    <col min="6" max="7" width="9.7109375" style="144" customWidth="1"/>
    <col min="8" max="8" width="10.7109375" style="144" customWidth="1"/>
  </cols>
  <sheetData>
    <row r="1" spans="1:8" x14ac:dyDescent="0.2">
      <c r="A1" s="204" t="s">
        <v>308</v>
      </c>
      <c r="B1" s="204"/>
      <c r="C1" s="204"/>
      <c r="D1" s="204"/>
      <c r="E1" s="204"/>
      <c r="F1" s="204"/>
      <c r="G1" s="204"/>
      <c r="H1" s="204"/>
    </row>
    <row r="2" spans="1:8" x14ac:dyDescent="0.2">
      <c r="A2" s="76"/>
    </row>
    <row r="3" spans="1:8" ht="25.5" customHeight="1" x14ac:dyDescent="0.2">
      <c r="A3" s="249" t="s">
        <v>186</v>
      </c>
      <c r="B3" s="245" t="s">
        <v>91</v>
      </c>
      <c r="C3" s="246"/>
      <c r="D3" s="246"/>
      <c r="E3" s="246"/>
      <c r="F3" s="246"/>
      <c r="G3" s="231"/>
      <c r="H3" s="234" t="s">
        <v>291</v>
      </c>
    </row>
    <row r="4" spans="1:8" ht="25.5" customHeight="1" x14ac:dyDescent="0.2">
      <c r="A4" s="250"/>
      <c r="B4" s="245">
        <v>2012</v>
      </c>
      <c r="C4" s="246"/>
      <c r="D4" s="246"/>
      <c r="E4" s="246"/>
      <c r="F4" s="231"/>
      <c r="G4" s="154">
        <v>2011</v>
      </c>
      <c r="H4" s="235"/>
    </row>
    <row r="5" spans="1:8" ht="25.5" customHeight="1" x14ac:dyDescent="0.2">
      <c r="A5" s="250"/>
      <c r="B5" s="230" t="s">
        <v>289</v>
      </c>
      <c r="C5" s="230"/>
      <c r="D5" s="230" t="s">
        <v>290</v>
      </c>
      <c r="E5" s="230"/>
      <c r="F5" s="154" t="s">
        <v>190</v>
      </c>
      <c r="G5" s="154" t="s">
        <v>190</v>
      </c>
      <c r="H5" s="236"/>
    </row>
    <row r="6" spans="1:8" x14ac:dyDescent="0.2">
      <c r="A6" s="99"/>
      <c r="B6" s="243"/>
      <c r="C6" s="243"/>
      <c r="D6" s="243"/>
      <c r="E6" s="243"/>
      <c r="F6" s="143"/>
      <c r="G6" s="143"/>
      <c r="H6" s="143"/>
    </row>
    <row r="7" spans="1:8" x14ac:dyDescent="0.2">
      <c r="A7" s="139" t="s">
        <v>193</v>
      </c>
      <c r="B7" s="244">
        <v>125710</v>
      </c>
      <c r="C7" s="244"/>
      <c r="D7" s="244">
        <v>125673</v>
      </c>
      <c r="E7" s="244"/>
      <c r="F7" s="148">
        <f t="shared" ref="F7:F27" si="0">SUM(B7:D7)</f>
        <v>251383</v>
      </c>
      <c r="G7" s="148">
        <v>263099</v>
      </c>
      <c r="H7" s="110">
        <f t="shared" ref="H7:H23" si="1">F7/G7*100-100</f>
        <v>-4.4530765985427507</v>
      </c>
    </row>
    <row r="8" spans="1:8" x14ac:dyDescent="0.2">
      <c r="A8" s="139" t="s">
        <v>110</v>
      </c>
      <c r="B8" s="244">
        <v>811670</v>
      </c>
      <c r="C8" s="244"/>
      <c r="D8" s="244">
        <v>775829</v>
      </c>
      <c r="E8" s="244"/>
      <c r="F8" s="148">
        <f t="shared" si="0"/>
        <v>1587499</v>
      </c>
      <c r="G8" s="148">
        <v>1583769</v>
      </c>
      <c r="H8" s="110">
        <f t="shared" si="1"/>
        <v>0.23551414379244306</v>
      </c>
    </row>
    <row r="9" spans="1:8" x14ac:dyDescent="0.2">
      <c r="A9" s="139" t="s">
        <v>104</v>
      </c>
      <c r="B9" s="244">
        <v>596</v>
      </c>
      <c r="C9" s="244"/>
      <c r="D9" s="244">
        <v>596</v>
      </c>
      <c r="E9" s="244"/>
      <c r="F9" s="148">
        <f t="shared" si="0"/>
        <v>1192</v>
      </c>
      <c r="G9" s="148">
        <v>773</v>
      </c>
      <c r="H9" s="110">
        <f t="shared" si="1"/>
        <v>54.204398447606707</v>
      </c>
    </row>
    <row r="10" spans="1:8" x14ac:dyDescent="0.2">
      <c r="A10" s="139" t="s">
        <v>195</v>
      </c>
      <c r="B10" s="244">
        <v>55503</v>
      </c>
      <c r="C10" s="244"/>
      <c r="D10" s="244">
        <v>47385</v>
      </c>
      <c r="E10" s="244"/>
      <c r="F10" s="148">
        <f t="shared" si="0"/>
        <v>102888</v>
      </c>
      <c r="G10" s="148">
        <v>169265</v>
      </c>
      <c r="H10" s="110">
        <f t="shared" si="1"/>
        <v>-39.214840634508022</v>
      </c>
    </row>
    <row r="11" spans="1:8" x14ac:dyDescent="0.2">
      <c r="A11" s="139" t="s">
        <v>197</v>
      </c>
      <c r="B11" s="244">
        <v>177947</v>
      </c>
      <c r="C11" s="244"/>
      <c r="D11" s="244">
        <v>178681</v>
      </c>
      <c r="E11" s="244"/>
      <c r="F11" s="148">
        <f t="shared" si="0"/>
        <v>356628</v>
      </c>
      <c r="G11" s="148">
        <v>388724</v>
      </c>
      <c r="H11" s="110">
        <f t="shared" si="1"/>
        <v>-8.2567580082526462</v>
      </c>
    </row>
    <row r="12" spans="1:8" ht="16.899999999999999" customHeight="1" x14ac:dyDescent="0.2">
      <c r="A12" s="139" t="s">
        <v>196</v>
      </c>
      <c r="B12" s="244">
        <v>101</v>
      </c>
      <c r="C12" s="244"/>
      <c r="D12" s="244">
        <v>101</v>
      </c>
      <c r="E12" s="244"/>
      <c r="F12" s="148">
        <f t="shared" si="0"/>
        <v>202</v>
      </c>
      <c r="G12" s="148">
        <v>266</v>
      </c>
      <c r="H12" s="110">
        <f t="shared" si="1"/>
        <v>-24.060150375939855</v>
      </c>
    </row>
    <row r="13" spans="1:8" x14ac:dyDescent="0.2">
      <c r="A13" s="139" t="s">
        <v>106</v>
      </c>
      <c r="B13" s="244">
        <v>211</v>
      </c>
      <c r="C13" s="244"/>
      <c r="D13" s="244">
        <v>284</v>
      </c>
      <c r="E13" s="244"/>
      <c r="F13" s="148">
        <f t="shared" si="0"/>
        <v>495</v>
      </c>
      <c r="G13" s="148">
        <v>2145</v>
      </c>
      <c r="H13" s="110">
        <f t="shared" si="1"/>
        <v>-76.92307692307692</v>
      </c>
    </row>
    <row r="14" spans="1:8" x14ac:dyDescent="0.2">
      <c r="A14" s="139" t="s">
        <v>198</v>
      </c>
      <c r="B14" s="244">
        <v>78826</v>
      </c>
      <c r="C14" s="244"/>
      <c r="D14" s="244">
        <v>76998</v>
      </c>
      <c r="E14" s="244"/>
      <c r="F14" s="148">
        <f t="shared" si="0"/>
        <v>155824</v>
      </c>
      <c r="G14" s="148">
        <v>215992</v>
      </c>
      <c r="H14" s="110">
        <f t="shared" si="1"/>
        <v>-27.856587281010405</v>
      </c>
    </row>
    <row r="15" spans="1:8" x14ac:dyDescent="0.2">
      <c r="A15" s="139" t="s">
        <v>103</v>
      </c>
      <c r="B15" s="244">
        <v>961034</v>
      </c>
      <c r="C15" s="244"/>
      <c r="D15" s="244">
        <v>1003271</v>
      </c>
      <c r="E15" s="244"/>
      <c r="F15" s="148">
        <f t="shared" si="0"/>
        <v>1964305</v>
      </c>
      <c r="G15" s="148">
        <v>1903791</v>
      </c>
      <c r="H15" s="110">
        <f t="shared" si="1"/>
        <v>3.1786052145429835</v>
      </c>
    </row>
    <row r="16" spans="1:8" x14ac:dyDescent="0.2">
      <c r="A16" s="139" t="s">
        <v>201</v>
      </c>
      <c r="B16" s="244">
        <v>168319</v>
      </c>
      <c r="C16" s="244"/>
      <c r="D16" s="244">
        <v>167595</v>
      </c>
      <c r="E16" s="244"/>
      <c r="F16" s="148">
        <f t="shared" si="0"/>
        <v>335914</v>
      </c>
      <c r="G16" s="148">
        <v>389563</v>
      </c>
      <c r="H16" s="110">
        <f t="shared" si="1"/>
        <v>-13.771585083799025</v>
      </c>
    </row>
    <row r="17" spans="1:8" ht="16.899999999999999" customHeight="1" x14ac:dyDescent="0.2">
      <c r="A17" s="139" t="s">
        <v>101</v>
      </c>
      <c r="B17" s="244">
        <v>226053</v>
      </c>
      <c r="C17" s="244"/>
      <c r="D17" s="244">
        <v>196605</v>
      </c>
      <c r="E17" s="244"/>
      <c r="F17" s="148">
        <f t="shared" si="0"/>
        <v>422658</v>
      </c>
      <c r="G17" s="148">
        <v>436337</v>
      </c>
      <c r="H17" s="110">
        <f t="shared" si="1"/>
        <v>-3.1349621966507613</v>
      </c>
    </row>
    <row r="18" spans="1:8" x14ac:dyDescent="0.2">
      <c r="A18" s="139" t="s">
        <v>202</v>
      </c>
      <c r="B18" s="244">
        <v>348</v>
      </c>
      <c r="C18" s="244"/>
      <c r="D18" s="244">
        <v>330</v>
      </c>
      <c r="E18" s="244"/>
      <c r="F18" s="148">
        <f t="shared" si="0"/>
        <v>678</v>
      </c>
      <c r="G18" s="148">
        <v>510</v>
      </c>
      <c r="H18" s="110">
        <f t="shared" si="1"/>
        <v>32.941176470588232</v>
      </c>
    </row>
    <row r="19" spans="1:8" x14ac:dyDescent="0.2">
      <c r="A19" s="139" t="s">
        <v>203</v>
      </c>
      <c r="B19" s="244">
        <v>153766</v>
      </c>
      <c r="C19" s="244"/>
      <c r="D19" s="244">
        <v>153766</v>
      </c>
      <c r="E19" s="244"/>
      <c r="F19" s="148">
        <f t="shared" si="0"/>
        <v>307532</v>
      </c>
      <c r="G19" s="148">
        <v>449997</v>
      </c>
      <c r="H19" s="110">
        <f t="shared" si="1"/>
        <v>-31.659099949555213</v>
      </c>
    </row>
    <row r="20" spans="1:8" x14ac:dyDescent="0.2">
      <c r="A20" s="139" t="s">
        <v>204</v>
      </c>
      <c r="B20" s="244">
        <v>139051</v>
      </c>
      <c r="C20" s="244"/>
      <c r="D20" s="244">
        <v>139051</v>
      </c>
      <c r="E20" s="244"/>
      <c r="F20" s="148">
        <f t="shared" si="0"/>
        <v>278102</v>
      </c>
      <c r="G20" s="148">
        <v>317776</v>
      </c>
      <c r="H20" s="110">
        <f t="shared" si="1"/>
        <v>-12.484895020391718</v>
      </c>
    </row>
    <row r="21" spans="1:8" x14ac:dyDescent="0.2">
      <c r="A21" s="139" t="s">
        <v>205</v>
      </c>
      <c r="B21" s="244">
        <v>3006570</v>
      </c>
      <c r="C21" s="244"/>
      <c r="D21" s="244">
        <v>2956297</v>
      </c>
      <c r="E21" s="244"/>
      <c r="F21" s="148">
        <f t="shared" si="0"/>
        <v>5962867</v>
      </c>
      <c r="G21" s="148">
        <v>6027857</v>
      </c>
      <c r="H21" s="110">
        <f t="shared" si="1"/>
        <v>-1.0781609450920939</v>
      </c>
    </row>
    <row r="22" spans="1:8" ht="16.899999999999999" customHeight="1" x14ac:dyDescent="0.2">
      <c r="A22" s="139" t="s">
        <v>206</v>
      </c>
      <c r="B22" s="244">
        <v>56430</v>
      </c>
      <c r="C22" s="244"/>
      <c r="D22" s="244">
        <v>42713</v>
      </c>
      <c r="E22" s="244"/>
      <c r="F22" s="148">
        <f t="shared" si="0"/>
        <v>99143</v>
      </c>
      <c r="G22" s="148">
        <v>68914</v>
      </c>
      <c r="H22" s="110">
        <f t="shared" si="1"/>
        <v>43.864817018312692</v>
      </c>
    </row>
    <row r="23" spans="1:8" x14ac:dyDescent="0.2">
      <c r="A23" s="139" t="s">
        <v>207</v>
      </c>
      <c r="B23" s="244">
        <v>305423</v>
      </c>
      <c r="C23" s="244"/>
      <c r="D23" s="244">
        <v>305937</v>
      </c>
      <c r="E23" s="244"/>
      <c r="F23" s="148">
        <f t="shared" si="0"/>
        <v>611360</v>
      </c>
      <c r="G23" s="148">
        <v>651880</v>
      </c>
      <c r="H23" s="110">
        <f t="shared" si="1"/>
        <v>-6.2158679511566532</v>
      </c>
    </row>
    <row r="24" spans="1:8" x14ac:dyDescent="0.2">
      <c r="A24" s="139" t="s">
        <v>208</v>
      </c>
      <c r="B24" s="244">
        <v>1340</v>
      </c>
      <c r="C24" s="244"/>
      <c r="D24" s="244">
        <v>1263</v>
      </c>
      <c r="E24" s="244"/>
      <c r="F24" s="148">
        <f t="shared" si="0"/>
        <v>2603</v>
      </c>
      <c r="G24" s="148">
        <v>3</v>
      </c>
      <c r="H24" s="110" t="s">
        <v>82</v>
      </c>
    </row>
    <row r="25" spans="1:8" x14ac:dyDescent="0.2">
      <c r="A25" s="139" t="s">
        <v>209</v>
      </c>
      <c r="B25" s="244">
        <v>30428</v>
      </c>
      <c r="C25" s="244"/>
      <c r="D25" s="244">
        <v>30725</v>
      </c>
      <c r="E25" s="244"/>
      <c r="F25" s="148">
        <f t="shared" si="0"/>
        <v>61153</v>
      </c>
      <c r="G25" s="148">
        <v>41573</v>
      </c>
      <c r="H25" s="110">
        <f>F25/G25*100-100</f>
        <v>47.097876025304885</v>
      </c>
    </row>
    <row r="26" spans="1:8" x14ac:dyDescent="0.2">
      <c r="A26" s="139" t="s">
        <v>111</v>
      </c>
      <c r="B26" s="244">
        <v>649530</v>
      </c>
      <c r="C26" s="244"/>
      <c r="D26" s="244">
        <v>750709</v>
      </c>
      <c r="E26" s="244"/>
      <c r="F26" s="148">
        <f t="shared" si="0"/>
        <v>1400239</v>
      </c>
      <c r="G26" s="148">
        <v>1374720</v>
      </c>
      <c r="H26" s="110">
        <f>F26/G26*100-100</f>
        <v>1.8563052839851082</v>
      </c>
    </row>
    <row r="27" spans="1:8" ht="19.899999999999999" customHeight="1" x14ac:dyDescent="0.2">
      <c r="A27" s="152" t="s">
        <v>21</v>
      </c>
      <c r="B27" s="247">
        <f>SUM(B7:B26)</f>
        <v>6948856</v>
      </c>
      <c r="C27" s="248"/>
      <c r="D27" s="248">
        <f>SUM(D7:D26)</f>
        <v>6953809</v>
      </c>
      <c r="E27" s="248"/>
      <c r="F27" s="123">
        <f t="shared" si="0"/>
        <v>13902665</v>
      </c>
      <c r="G27" s="123">
        <v>14286954</v>
      </c>
      <c r="H27" s="127">
        <f>F27/G27*100-100</f>
        <v>-2.6897895800602356</v>
      </c>
    </row>
    <row r="28" spans="1:8" x14ac:dyDescent="0.2">
      <c r="A28" s="76"/>
      <c r="B28" s="79"/>
      <c r="C28" s="79"/>
      <c r="D28" s="79"/>
      <c r="E28" s="79"/>
      <c r="F28" s="168"/>
    </row>
    <row r="29" spans="1:8" x14ac:dyDescent="0.2">
      <c r="A29" s="76"/>
      <c r="B29" s="79"/>
      <c r="C29" s="79"/>
      <c r="D29" s="79"/>
      <c r="E29" s="79"/>
      <c r="F29" s="168"/>
    </row>
    <row r="30" spans="1:8" x14ac:dyDescent="0.2">
      <c r="A30" s="76"/>
    </row>
    <row r="31" spans="1:8" x14ac:dyDescent="0.2">
      <c r="A31" s="204" t="s">
        <v>307</v>
      </c>
      <c r="B31" s="204"/>
      <c r="C31" s="204"/>
      <c r="D31" s="204"/>
      <c r="E31" s="204"/>
      <c r="F31" s="204"/>
      <c r="G31" s="204"/>
      <c r="H31" s="204"/>
    </row>
    <row r="32" spans="1:8" ht="16.899999999999999" customHeight="1" x14ac:dyDescent="0.2">
      <c r="A32" s="204" t="s">
        <v>292</v>
      </c>
      <c r="B32" s="204"/>
      <c r="C32" s="204"/>
      <c r="D32" s="204"/>
      <c r="E32" s="204"/>
      <c r="F32" s="204"/>
      <c r="G32" s="204"/>
      <c r="H32" s="204"/>
    </row>
    <row r="33" spans="1:8" x14ac:dyDescent="0.2">
      <c r="A33" s="76"/>
    </row>
    <row r="34" spans="1:8" ht="22.7" customHeight="1" x14ac:dyDescent="0.2">
      <c r="A34" s="231" t="s">
        <v>186</v>
      </c>
      <c r="B34" s="230" t="s">
        <v>21</v>
      </c>
      <c r="C34" s="245" t="s">
        <v>249</v>
      </c>
      <c r="D34" s="246"/>
      <c r="E34" s="246"/>
      <c r="F34" s="246"/>
      <c r="G34" s="246"/>
      <c r="H34" s="246"/>
    </row>
    <row r="35" spans="1:8" ht="51" customHeight="1" x14ac:dyDescent="0.2">
      <c r="A35" s="231"/>
      <c r="B35" s="230"/>
      <c r="C35" s="162" t="s">
        <v>285</v>
      </c>
      <c r="D35" s="162" t="s">
        <v>286</v>
      </c>
      <c r="E35" s="154" t="s">
        <v>211</v>
      </c>
      <c r="F35" s="162" t="s">
        <v>287</v>
      </c>
      <c r="G35" s="154" t="s">
        <v>182</v>
      </c>
      <c r="H35" s="163" t="s">
        <v>288</v>
      </c>
    </row>
    <row r="36" spans="1:8" x14ac:dyDescent="0.2">
      <c r="A36" s="157"/>
      <c r="B36" s="143"/>
      <c r="C36" s="143"/>
      <c r="D36" s="143"/>
      <c r="E36" s="143"/>
      <c r="F36" s="143"/>
      <c r="G36" s="143"/>
      <c r="H36" s="143"/>
    </row>
    <row r="37" spans="1:8" x14ac:dyDescent="0.2">
      <c r="A37" s="150" t="s">
        <v>110</v>
      </c>
      <c r="B37" s="147">
        <f t="shared" ref="B37:B49" si="2">SUM(C37:H37)</f>
        <v>325965</v>
      </c>
      <c r="C37" s="147">
        <v>0</v>
      </c>
      <c r="D37" s="147">
        <v>278551</v>
      </c>
      <c r="E37" s="147">
        <v>47410</v>
      </c>
      <c r="F37" s="147">
        <v>0</v>
      </c>
      <c r="G37" s="147">
        <v>3</v>
      </c>
      <c r="H37" s="147">
        <v>1</v>
      </c>
    </row>
    <row r="38" spans="1:8" x14ac:dyDescent="0.2">
      <c r="A38" s="150" t="s">
        <v>195</v>
      </c>
      <c r="B38" s="147">
        <f t="shared" si="2"/>
        <v>6614</v>
      </c>
      <c r="C38" s="147">
        <v>0</v>
      </c>
      <c r="D38" s="147">
        <v>5011</v>
      </c>
      <c r="E38" s="147">
        <v>1603</v>
      </c>
      <c r="F38" s="147">
        <v>0</v>
      </c>
      <c r="G38" s="147">
        <v>0</v>
      </c>
      <c r="H38" s="147">
        <v>0</v>
      </c>
    </row>
    <row r="39" spans="1:8" x14ac:dyDescent="0.2">
      <c r="A39" s="150" t="s">
        <v>112</v>
      </c>
      <c r="B39" s="147">
        <v>40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30</v>
      </c>
    </row>
    <row r="40" spans="1:8" x14ac:dyDescent="0.2">
      <c r="A40" s="150" t="s">
        <v>106</v>
      </c>
      <c r="B40" s="147">
        <f t="shared" si="2"/>
        <v>1</v>
      </c>
      <c r="C40" s="147">
        <v>0</v>
      </c>
      <c r="D40" s="147">
        <v>0</v>
      </c>
      <c r="E40" s="147">
        <v>0</v>
      </c>
      <c r="F40" s="147">
        <v>0</v>
      </c>
      <c r="G40" s="147">
        <v>1</v>
      </c>
      <c r="H40" s="147">
        <v>0</v>
      </c>
    </row>
    <row r="41" spans="1:8" x14ac:dyDescent="0.2">
      <c r="A41" s="150" t="s">
        <v>103</v>
      </c>
      <c r="B41" s="147">
        <f t="shared" si="2"/>
        <v>478527</v>
      </c>
      <c r="C41" s="147">
        <v>31597</v>
      </c>
      <c r="D41" s="147">
        <v>216883</v>
      </c>
      <c r="E41" s="147">
        <v>92466</v>
      </c>
      <c r="F41" s="147">
        <v>0</v>
      </c>
      <c r="G41" s="147">
        <v>28999</v>
      </c>
      <c r="H41" s="147">
        <v>108582</v>
      </c>
    </row>
    <row r="42" spans="1:8" ht="16.899999999999999" customHeight="1" x14ac:dyDescent="0.2">
      <c r="A42" s="150" t="s">
        <v>201</v>
      </c>
      <c r="B42" s="147">
        <f t="shared" si="2"/>
        <v>63314</v>
      </c>
      <c r="C42" s="147">
        <v>0</v>
      </c>
      <c r="D42" s="147">
        <v>51505</v>
      </c>
      <c r="E42" s="147">
        <v>10142</v>
      </c>
      <c r="F42" s="147">
        <v>0</v>
      </c>
      <c r="G42" s="147">
        <v>0</v>
      </c>
      <c r="H42" s="147">
        <v>1667</v>
      </c>
    </row>
    <row r="43" spans="1:8" x14ac:dyDescent="0.2">
      <c r="A43" s="150" t="s">
        <v>101</v>
      </c>
      <c r="B43" s="147">
        <f t="shared" si="2"/>
        <v>1203325</v>
      </c>
      <c r="C43" s="147">
        <v>98894</v>
      </c>
      <c r="D43" s="147">
        <v>137147</v>
      </c>
      <c r="E43" s="147">
        <v>401348</v>
      </c>
      <c r="F43" s="147">
        <v>159</v>
      </c>
      <c r="G43" s="147">
        <v>93118</v>
      </c>
      <c r="H43" s="147">
        <v>472659</v>
      </c>
    </row>
    <row r="44" spans="1:8" x14ac:dyDescent="0.2">
      <c r="A44" s="150" t="s">
        <v>203</v>
      </c>
      <c r="B44" s="147">
        <f t="shared" si="2"/>
        <v>35925</v>
      </c>
      <c r="C44" s="147">
        <v>0</v>
      </c>
      <c r="D44" s="147">
        <v>30569</v>
      </c>
      <c r="E44" s="147">
        <v>5356</v>
      </c>
      <c r="F44" s="147">
        <v>0</v>
      </c>
      <c r="G44" s="147">
        <v>0</v>
      </c>
      <c r="H44" s="147">
        <v>0</v>
      </c>
    </row>
    <row r="45" spans="1:8" x14ac:dyDescent="0.2">
      <c r="A45" s="150" t="s">
        <v>204</v>
      </c>
      <c r="B45" s="147">
        <f t="shared" si="2"/>
        <v>32640</v>
      </c>
      <c r="C45" s="147">
        <v>0</v>
      </c>
      <c r="D45" s="147">
        <v>27815</v>
      </c>
      <c r="E45" s="147">
        <v>4825</v>
      </c>
      <c r="F45" s="147">
        <v>0</v>
      </c>
      <c r="G45" s="147">
        <v>0</v>
      </c>
      <c r="H45" s="147">
        <v>0</v>
      </c>
    </row>
    <row r="46" spans="1:8" x14ac:dyDescent="0.2">
      <c r="A46" s="150" t="s">
        <v>205</v>
      </c>
      <c r="B46" s="147">
        <f t="shared" si="2"/>
        <v>1937039</v>
      </c>
      <c r="C46" s="147">
        <v>0</v>
      </c>
      <c r="D46" s="147">
        <v>1532305</v>
      </c>
      <c r="E46" s="147">
        <v>392200</v>
      </c>
      <c r="F46" s="147">
        <v>12534</v>
      </c>
      <c r="G46" s="147">
        <v>0</v>
      </c>
      <c r="H46" s="147">
        <v>0</v>
      </c>
    </row>
    <row r="47" spans="1:8" ht="16.899999999999999" customHeight="1" x14ac:dyDescent="0.2">
      <c r="A47" s="150" t="s">
        <v>206</v>
      </c>
      <c r="B47" s="147">
        <f t="shared" si="2"/>
        <v>9763</v>
      </c>
      <c r="C47" s="147">
        <v>0</v>
      </c>
      <c r="D47" s="147">
        <v>7955</v>
      </c>
      <c r="E47" s="147">
        <v>1808</v>
      </c>
      <c r="F47" s="147">
        <v>0</v>
      </c>
      <c r="G47" s="147">
        <v>0</v>
      </c>
      <c r="H47" s="147">
        <v>0</v>
      </c>
    </row>
    <row r="48" spans="1:8" x14ac:dyDescent="0.2">
      <c r="A48" s="150" t="s">
        <v>207</v>
      </c>
      <c r="B48" s="147">
        <f t="shared" si="2"/>
        <v>93758</v>
      </c>
      <c r="C48" s="147">
        <v>0</v>
      </c>
      <c r="D48" s="147">
        <v>81513</v>
      </c>
      <c r="E48" s="147">
        <v>12239</v>
      </c>
      <c r="F48" s="147">
        <v>0</v>
      </c>
      <c r="G48" s="147">
        <v>0</v>
      </c>
      <c r="H48" s="147">
        <v>6</v>
      </c>
    </row>
    <row r="49" spans="1:8" x14ac:dyDescent="0.2">
      <c r="A49" s="150" t="s">
        <v>111</v>
      </c>
      <c r="B49" s="147">
        <f t="shared" si="2"/>
        <v>229099</v>
      </c>
      <c r="C49" s="147">
        <v>0</v>
      </c>
      <c r="D49" s="147">
        <v>192569</v>
      </c>
      <c r="E49" s="147">
        <v>36530</v>
      </c>
      <c r="F49" s="147">
        <v>0</v>
      </c>
      <c r="G49" s="147">
        <v>0</v>
      </c>
      <c r="H49" s="147">
        <v>0</v>
      </c>
    </row>
    <row r="50" spans="1:8" ht="19.899999999999999" customHeight="1" x14ac:dyDescent="0.2">
      <c r="A50" s="152" t="s">
        <v>21</v>
      </c>
      <c r="B50" s="132">
        <v>4416011</v>
      </c>
      <c r="C50" s="122">
        <f>SUM(C37:C49)</f>
        <v>130491</v>
      </c>
      <c r="D50" s="122">
        <f>SUM(D37:D49)</f>
        <v>2561823</v>
      </c>
      <c r="E50" s="122">
        <f>SUM(E37:E49)</f>
        <v>1005927</v>
      </c>
      <c r="F50" s="122">
        <f>SUM(F37:F49)</f>
        <v>12693</v>
      </c>
      <c r="G50" s="122">
        <f>SUM(G37:G49)</f>
        <v>122121</v>
      </c>
      <c r="H50" s="122">
        <v>582946</v>
      </c>
    </row>
    <row r="51" spans="1:8" x14ac:dyDescent="0.2">
      <c r="A51" s="144"/>
    </row>
    <row r="52" spans="1:8" x14ac:dyDescent="0.2">
      <c r="A52" s="144"/>
    </row>
    <row r="53" spans="1:8" x14ac:dyDescent="0.2">
      <c r="A53" s="144"/>
    </row>
  </sheetData>
  <mergeCells count="56">
    <mergeCell ref="A1:H1"/>
    <mergeCell ref="A31:H31"/>
    <mergeCell ref="A32:H32"/>
    <mergeCell ref="D6:E6"/>
    <mergeCell ref="D8:E8"/>
    <mergeCell ref="D9:E9"/>
    <mergeCell ref="H3:H5"/>
    <mergeCell ref="A3:A5"/>
    <mergeCell ref="B4:F4"/>
    <mergeCell ref="B3:G3"/>
    <mergeCell ref="D13:E13"/>
    <mergeCell ref="D12:E12"/>
    <mergeCell ref="D11:E11"/>
    <mergeCell ref="D10:E10"/>
    <mergeCell ref="D7:E7"/>
    <mergeCell ref="D18:E18"/>
    <mergeCell ref="D17:E17"/>
    <mergeCell ref="D16:E16"/>
    <mergeCell ref="D15:E15"/>
    <mergeCell ref="D14:E14"/>
    <mergeCell ref="D23:E23"/>
    <mergeCell ref="D22:E22"/>
    <mergeCell ref="D21:E21"/>
    <mergeCell ref="D20:E20"/>
    <mergeCell ref="D19:E19"/>
    <mergeCell ref="B18:C18"/>
    <mergeCell ref="C34:H34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27:E27"/>
    <mergeCell ref="D26:E26"/>
    <mergeCell ref="D25:E25"/>
    <mergeCell ref="D24:E24"/>
    <mergeCell ref="B5:C5"/>
    <mergeCell ref="D5:E5"/>
    <mergeCell ref="A34:A35"/>
    <mergeCell ref="B34:B3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A6:H27">
    <cfRule type="expression" dxfId="2" priority="2">
      <formula>MOD(ROW(),2)=1</formula>
    </cfRule>
  </conditionalFormatting>
  <conditionalFormatting sqref="A36:H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2 - j/12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Layout" topLeftCell="A4" zoomScaleNormal="100" workbookViewId="0">
      <selection activeCell="C33" sqref="C33"/>
    </sheetView>
  </sheetViews>
  <sheetFormatPr baseColWidth="10" defaultColWidth="11.140625" defaultRowHeight="12" x14ac:dyDescent="0.2"/>
  <cols>
    <col min="1" max="2" width="9.7109375" style="144" customWidth="1"/>
    <col min="3" max="4" width="8.7109375" style="144" customWidth="1"/>
    <col min="5" max="5" width="9.140625" style="144" customWidth="1"/>
    <col min="6" max="7" width="8.7109375" style="144" customWidth="1"/>
    <col min="8" max="8" width="9.7109375" style="144" customWidth="1"/>
    <col min="9" max="10" width="9.140625" style="144" customWidth="1"/>
    <col min="11" max="16384" width="11.140625" style="144"/>
  </cols>
  <sheetData>
    <row r="1" spans="1:10" ht="12.75" x14ac:dyDescent="0.2">
      <c r="A1" s="251" t="s">
        <v>294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9.899999999999999" customHeight="1" x14ac:dyDescent="0.2">
      <c r="A2" s="251" t="s">
        <v>295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5.5" customHeight="1" x14ac:dyDescent="0.2">
      <c r="A4" s="253" t="s">
        <v>212</v>
      </c>
      <c r="B4" s="232" t="s">
        <v>296</v>
      </c>
      <c r="C4" s="232"/>
      <c r="D4" s="232"/>
      <c r="E4" s="230" t="s">
        <v>249</v>
      </c>
      <c r="F4" s="230"/>
      <c r="G4" s="230"/>
      <c r="H4" s="230"/>
      <c r="I4" s="230"/>
      <c r="J4" s="245"/>
    </row>
    <row r="5" spans="1:10" ht="34.15" customHeight="1" x14ac:dyDescent="0.2">
      <c r="A5" s="253"/>
      <c r="B5" s="232"/>
      <c r="C5" s="232"/>
      <c r="D5" s="232"/>
      <c r="E5" s="232" t="s">
        <v>293</v>
      </c>
      <c r="F5" s="232"/>
      <c r="G5" s="232"/>
      <c r="H5" s="230" t="s">
        <v>213</v>
      </c>
      <c r="I5" s="230"/>
      <c r="J5" s="245"/>
    </row>
    <row r="6" spans="1:10" ht="25.5" customHeight="1" x14ac:dyDescent="0.2">
      <c r="A6" s="253"/>
      <c r="B6" s="162" t="s">
        <v>190</v>
      </c>
      <c r="C6" s="162" t="s">
        <v>128</v>
      </c>
      <c r="D6" s="162" t="s">
        <v>129</v>
      </c>
      <c r="E6" s="162" t="s">
        <v>190</v>
      </c>
      <c r="F6" s="162" t="s">
        <v>128</v>
      </c>
      <c r="G6" s="162" t="s">
        <v>129</v>
      </c>
      <c r="H6" s="162" t="s">
        <v>190</v>
      </c>
      <c r="I6" s="162" t="s">
        <v>128</v>
      </c>
      <c r="J6" s="163" t="s">
        <v>129</v>
      </c>
    </row>
    <row r="7" spans="1:10" ht="12.75" customHeight="1" x14ac:dyDescent="0.2">
      <c r="A7" s="171"/>
      <c r="B7" s="170"/>
      <c r="C7" s="170"/>
      <c r="D7" s="170"/>
      <c r="E7" s="170"/>
      <c r="F7" s="170"/>
      <c r="G7" s="170"/>
      <c r="H7" s="170"/>
      <c r="I7" s="170"/>
      <c r="J7" s="170"/>
    </row>
    <row r="8" spans="1:10" ht="12.75" customHeight="1" x14ac:dyDescent="0.2">
      <c r="A8" s="172">
        <v>1970</v>
      </c>
      <c r="B8" s="174">
        <f t="shared" ref="B8:B18" si="0">SUM(C8:D8)</f>
        <v>22209</v>
      </c>
      <c r="C8" s="174">
        <f t="shared" ref="C8:C18" si="1">SUM(F8+I8)</f>
        <v>15798</v>
      </c>
      <c r="D8" s="174">
        <f t="shared" ref="D8:D18" si="2">SUM(G8+J8)</f>
        <v>6411</v>
      </c>
      <c r="E8" s="174">
        <f t="shared" ref="E8:E18" si="3">SUM(F8:G8)</f>
        <v>1180</v>
      </c>
      <c r="F8" s="174">
        <v>779</v>
      </c>
      <c r="G8" s="174">
        <v>401</v>
      </c>
      <c r="H8" s="174">
        <f t="shared" ref="H8:H18" si="4">SUM(I8:J8)</f>
        <v>21029</v>
      </c>
      <c r="I8" s="174">
        <v>15019</v>
      </c>
      <c r="J8" s="174">
        <v>6010</v>
      </c>
    </row>
    <row r="9" spans="1:10" ht="12.75" customHeight="1" x14ac:dyDescent="0.2">
      <c r="A9" s="172">
        <v>1971</v>
      </c>
      <c r="B9" s="174">
        <f t="shared" si="0"/>
        <v>21343</v>
      </c>
      <c r="C9" s="174">
        <f t="shared" si="1"/>
        <v>15005</v>
      </c>
      <c r="D9" s="174">
        <f t="shared" si="2"/>
        <v>6338</v>
      </c>
      <c r="E9" s="174">
        <f t="shared" si="3"/>
        <v>1229</v>
      </c>
      <c r="F9" s="174">
        <v>760</v>
      </c>
      <c r="G9" s="174">
        <v>469</v>
      </c>
      <c r="H9" s="174">
        <f t="shared" si="4"/>
        <v>20114</v>
      </c>
      <c r="I9" s="174">
        <v>14245</v>
      </c>
      <c r="J9" s="174">
        <v>5869</v>
      </c>
    </row>
    <row r="10" spans="1:10" ht="12.75" customHeight="1" x14ac:dyDescent="0.2">
      <c r="A10" s="172">
        <v>1972</v>
      </c>
      <c r="B10" s="174">
        <f t="shared" si="0"/>
        <v>16132</v>
      </c>
      <c r="C10" s="174">
        <f t="shared" si="1"/>
        <v>12537</v>
      </c>
      <c r="D10" s="174">
        <f t="shared" si="2"/>
        <v>3595</v>
      </c>
      <c r="E10" s="174">
        <f t="shared" si="3"/>
        <v>1164</v>
      </c>
      <c r="F10" s="174">
        <v>816</v>
      </c>
      <c r="G10" s="174">
        <v>348</v>
      </c>
      <c r="H10" s="174">
        <f t="shared" si="4"/>
        <v>14968</v>
      </c>
      <c r="I10" s="174">
        <v>11721</v>
      </c>
      <c r="J10" s="174">
        <v>3247</v>
      </c>
    </row>
    <row r="11" spans="1:10" ht="12.75" customHeight="1" x14ac:dyDescent="0.2">
      <c r="A11" s="172">
        <v>1973</v>
      </c>
      <c r="B11" s="174">
        <f t="shared" si="0"/>
        <v>18029</v>
      </c>
      <c r="C11" s="174">
        <f t="shared" si="1"/>
        <v>13342</v>
      </c>
      <c r="D11" s="174">
        <f t="shared" si="2"/>
        <v>4687</v>
      </c>
      <c r="E11" s="174">
        <f t="shared" si="3"/>
        <v>1149</v>
      </c>
      <c r="F11" s="174">
        <v>784</v>
      </c>
      <c r="G11" s="174">
        <v>365</v>
      </c>
      <c r="H11" s="174">
        <f t="shared" si="4"/>
        <v>16880</v>
      </c>
      <c r="I11" s="174">
        <v>12558</v>
      </c>
      <c r="J11" s="174">
        <v>4322</v>
      </c>
    </row>
    <row r="12" spans="1:10" ht="12.75" customHeight="1" x14ac:dyDescent="0.2">
      <c r="A12" s="172">
        <v>1974</v>
      </c>
      <c r="B12" s="174">
        <f t="shared" si="0"/>
        <v>20254</v>
      </c>
      <c r="C12" s="174">
        <f t="shared" si="1"/>
        <v>14169</v>
      </c>
      <c r="D12" s="174">
        <f t="shared" si="2"/>
        <v>6085</v>
      </c>
      <c r="E12" s="174">
        <f t="shared" si="3"/>
        <v>1336</v>
      </c>
      <c r="F12" s="174">
        <v>846</v>
      </c>
      <c r="G12" s="174">
        <v>490</v>
      </c>
      <c r="H12" s="174">
        <f t="shared" si="4"/>
        <v>18918</v>
      </c>
      <c r="I12" s="174">
        <v>13323</v>
      </c>
      <c r="J12" s="174">
        <v>5595</v>
      </c>
    </row>
    <row r="13" spans="1:10" ht="8.4499999999999993" customHeight="1" x14ac:dyDescent="0.2">
      <c r="A13" s="172"/>
      <c r="B13" s="174"/>
      <c r="C13" s="174"/>
      <c r="D13" s="174"/>
      <c r="E13" s="174"/>
      <c r="F13" s="174"/>
      <c r="G13" s="174"/>
      <c r="H13" s="174"/>
      <c r="I13" s="174"/>
      <c r="J13" s="174"/>
    </row>
    <row r="14" spans="1:10" ht="12.75" customHeight="1" x14ac:dyDescent="0.2">
      <c r="A14" s="172">
        <v>1975</v>
      </c>
      <c r="B14" s="174">
        <f t="shared" si="0"/>
        <v>18212</v>
      </c>
      <c r="C14" s="174">
        <f t="shared" si="1"/>
        <v>12783</v>
      </c>
      <c r="D14" s="174">
        <f t="shared" si="2"/>
        <v>5429</v>
      </c>
      <c r="E14" s="174">
        <f t="shared" si="3"/>
        <v>1276</v>
      </c>
      <c r="F14" s="174">
        <v>877</v>
      </c>
      <c r="G14" s="174">
        <v>399</v>
      </c>
      <c r="H14" s="174">
        <f t="shared" si="4"/>
        <v>16936</v>
      </c>
      <c r="I14" s="174">
        <v>11906</v>
      </c>
      <c r="J14" s="174">
        <v>5030</v>
      </c>
    </row>
    <row r="15" spans="1:10" ht="12.75" customHeight="1" x14ac:dyDescent="0.2">
      <c r="A15" s="172">
        <v>1976</v>
      </c>
      <c r="B15" s="174">
        <f t="shared" si="0"/>
        <v>18320</v>
      </c>
      <c r="C15" s="174">
        <f t="shared" si="1"/>
        <v>13137</v>
      </c>
      <c r="D15" s="174">
        <f t="shared" si="2"/>
        <v>5183</v>
      </c>
      <c r="E15" s="174">
        <f t="shared" si="3"/>
        <v>1344</v>
      </c>
      <c r="F15" s="174">
        <v>977</v>
      </c>
      <c r="G15" s="174">
        <v>367</v>
      </c>
      <c r="H15" s="174">
        <f t="shared" si="4"/>
        <v>16976</v>
      </c>
      <c r="I15" s="174">
        <v>12160</v>
      </c>
      <c r="J15" s="174">
        <v>4816</v>
      </c>
    </row>
    <row r="16" spans="1:10" ht="12.75" customHeight="1" x14ac:dyDescent="0.2">
      <c r="A16" s="172">
        <v>1977</v>
      </c>
      <c r="B16" s="174">
        <f t="shared" si="0"/>
        <v>19029</v>
      </c>
      <c r="C16" s="174">
        <f t="shared" si="1"/>
        <v>13478</v>
      </c>
      <c r="D16" s="174">
        <f t="shared" si="2"/>
        <v>5551</v>
      </c>
      <c r="E16" s="174">
        <f t="shared" si="3"/>
        <v>1472</v>
      </c>
      <c r="F16" s="174">
        <v>1002</v>
      </c>
      <c r="G16" s="174">
        <v>470</v>
      </c>
      <c r="H16" s="174">
        <f t="shared" si="4"/>
        <v>17557</v>
      </c>
      <c r="I16" s="174">
        <v>12476</v>
      </c>
      <c r="J16" s="174">
        <v>5081</v>
      </c>
    </row>
    <row r="17" spans="1:10" ht="12.75" customHeight="1" x14ac:dyDescent="0.2">
      <c r="A17" s="172">
        <v>1978</v>
      </c>
      <c r="B17" s="174">
        <f t="shared" si="0"/>
        <v>19731</v>
      </c>
      <c r="C17" s="174">
        <f t="shared" si="1"/>
        <v>14321</v>
      </c>
      <c r="D17" s="174">
        <f t="shared" si="2"/>
        <v>5410</v>
      </c>
      <c r="E17" s="174">
        <f t="shared" si="3"/>
        <v>1514</v>
      </c>
      <c r="F17" s="174">
        <v>1011</v>
      </c>
      <c r="G17" s="174">
        <v>503</v>
      </c>
      <c r="H17" s="174">
        <f t="shared" si="4"/>
        <v>18217</v>
      </c>
      <c r="I17" s="174">
        <v>13310</v>
      </c>
      <c r="J17" s="174">
        <v>4907</v>
      </c>
    </row>
    <row r="18" spans="1:10" ht="12.75" customHeight="1" x14ac:dyDescent="0.2">
      <c r="A18" s="172">
        <v>1979</v>
      </c>
      <c r="B18" s="174">
        <f t="shared" si="0"/>
        <v>20663</v>
      </c>
      <c r="C18" s="174">
        <f t="shared" si="1"/>
        <v>14841</v>
      </c>
      <c r="D18" s="174">
        <f t="shared" si="2"/>
        <v>5822</v>
      </c>
      <c r="E18" s="174">
        <f t="shared" si="3"/>
        <v>1478</v>
      </c>
      <c r="F18" s="174">
        <v>892</v>
      </c>
      <c r="G18" s="174">
        <v>586</v>
      </c>
      <c r="H18" s="174">
        <f t="shared" si="4"/>
        <v>19185</v>
      </c>
      <c r="I18" s="174">
        <v>13949</v>
      </c>
      <c r="J18" s="174">
        <v>5236</v>
      </c>
    </row>
    <row r="19" spans="1:10" ht="8.4499999999999993" customHeight="1" x14ac:dyDescent="0.2">
      <c r="A19" s="172"/>
      <c r="B19" s="174"/>
      <c r="C19" s="174"/>
      <c r="D19" s="174"/>
      <c r="E19" s="174"/>
      <c r="F19" s="174"/>
      <c r="G19" s="174"/>
      <c r="H19" s="174"/>
      <c r="I19" s="174"/>
      <c r="J19" s="174"/>
    </row>
    <row r="20" spans="1:10" ht="12.75" customHeight="1" x14ac:dyDescent="0.2">
      <c r="A20" s="172">
        <v>1980</v>
      </c>
      <c r="B20" s="174">
        <f t="shared" ref="B20:B30" si="5">SUM(C20:D20)</f>
        <v>20173</v>
      </c>
      <c r="C20" s="174">
        <f t="shared" ref="C20:D30" si="6">SUM(F20+I20)</f>
        <v>14324</v>
      </c>
      <c r="D20" s="174">
        <f t="shared" si="6"/>
        <v>5849</v>
      </c>
      <c r="E20" s="174">
        <f t="shared" ref="E20:E30" si="7">SUM(F20:G20)</f>
        <v>1443</v>
      </c>
      <c r="F20" s="174">
        <v>869</v>
      </c>
      <c r="G20" s="174">
        <v>574</v>
      </c>
      <c r="H20" s="174">
        <f t="shared" ref="H20:H30" si="8">SUM(I20:J20)</f>
        <v>18730</v>
      </c>
      <c r="I20" s="174">
        <v>13455</v>
      </c>
      <c r="J20" s="174">
        <v>5275</v>
      </c>
    </row>
    <row r="21" spans="1:10" ht="12.75" customHeight="1" x14ac:dyDescent="0.2">
      <c r="A21" s="172">
        <v>1981</v>
      </c>
      <c r="B21" s="174">
        <f t="shared" si="5"/>
        <v>20685</v>
      </c>
      <c r="C21" s="174">
        <f t="shared" si="6"/>
        <v>13979</v>
      </c>
      <c r="D21" s="174">
        <f t="shared" si="6"/>
        <v>6706</v>
      </c>
      <c r="E21" s="174">
        <f t="shared" si="7"/>
        <v>1535</v>
      </c>
      <c r="F21" s="174">
        <v>1083</v>
      </c>
      <c r="G21" s="174">
        <v>452</v>
      </c>
      <c r="H21" s="174">
        <f t="shared" si="8"/>
        <v>19150</v>
      </c>
      <c r="I21" s="174">
        <v>12896</v>
      </c>
      <c r="J21" s="174">
        <v>6254</v>
      </c>
    </row>
    <row r="22" spans="1:10" ht="12.75" customHeight="1" x14ac:dyDescent="0.2">
      <c r="A22" s="172">
        <v>1982</v>
      </c>
      <c r="B22" s="174">
        <f t="shared" si="5"/>
        <v>20049</v>
      </c>
      <c r="C22" s="174">
        <f t="shared" si="6"/>
        <v>13606</v>
      </c>
      <c r="D22" s="174">
        <f t="shared" si="6"/>
        <v>6443</v>
      </c>
      <c r="E22" s="174">
        <f t="shared" si="7"/>
        <v>1800</v>
      </c>
      <c r="F22" s="174">
        <v>1082</v>
      </c>
      <c r="G22" s="174">
        <v>718</v>
      </c>
      <c r="H22" s="174">
        <f t="shared" si="8"/>
        <v>18249</v>
      </c>
      <c r="I22" s="174">
        <v>12524</v>
      </c>
      <c r="J22" s="174">
        <v>5725</v>
      </c>
    </row>
    <row r="23" spans="1:10" ht="12.75" customHeight="1" x14ac:dyDescent="0.2">
      <c r="A23" s="172">
        <v>1983</v>
      </c>
      <c r="B23" s="174">
        <f t="shared" si="5"/>
        <v>21138</v>
      </c>
      <c r="C23" s="174">
        <f t="shared" si="6"/>
        <v>13980</v>
      </c>
      <c r="D23" s="174">
        <f t="shared" si="6"/>
        <v>7158</v>
      </c>
      <c r="E23" s="174">
        <f t="shared" si="7"/>
        <v>1518</v>
      </c>
      <c r="F23" s="174">
        <v>835</v>
      </c>
      <c r="G23" s="174">
        <v>683</v>
      </c>
      <c r="H23" s="174">
        <f t="shared" si="8"/>
        <v>19620</v>
      </c>
      <c r="I23" s="174">
        <v>13145</v>
      </c>
      <c r="J23" s="174">
        <v>6475</v>
      </c>
    </row>
    <row r="24" spans="1:10" ht="12.75" customHeight="1" x14ac:dyDescent="0.2">
      <c r="A24" s="172">
        <v>1984</v>
      </c>
      <c r="B24" s="174">
        <f t="shared" si="5"/>
        <v>22216</v>
      </c>
      <c r="C24" s="174">
        <f t="shared" si="6"/>
        <v>14329</v>
      </c>
      <c r="D24" s="174">
        <f t="shared" si="6"/>
        <v>7887</v>
      </c>
      <c r="E24" s="174">
        <f t="shared" si="7"/>
        <v>1507</v>
      </c>
      <c r="F24" s="174">
        <v>895</v>
      </c>
      <c r="G24" s="174">
        <v>612</v>
      </c>
      <c r="H24" s="174">
        <f t="shared" si="8"/>
        <v>20709</v>
      </c>
      <c r="I24" s="174">
        <v>13434</v>
      </c>
      <c r="J24" s="174">
        <v>7275</v>
      </c>
    </row>
    <row r="25" spans="1:10" ht="8.4499999999999993" customHeight="1" x14ac:dyDescent="0.2">
      <c r="A25" s="172"/>
      <c r="B25" s="174"/>
      <c r="C25" s="174"/>
      <c r="D25" s="174"/>
      <c r="E25" s="174"/>
      <c r="F25" s="174"/>
      <c r="G25" s="174"/>
      <c r="H25" s="174"/>
      <c r="I25" s="174"/>
      <c r="J25" s="174"/>
    </row>
    <row r="26" spans="1:10" ht="12.75" customHeight="1" x14ac:dyDescent="0.2">
      <c r="A26" s="172">
        <v>1985</v>
      </c>
      <c r="B26" s="174">
        <f t="shared" si="5"/>
        <v>23795</v>
      </c>
      <c r="C26" s="174">
        <f t="shared" si="6"/>
        <v>15024</v>
      </c>
      <c r="D26" s="174">
        <f t="shared" si="6"/>
        <v>8771</v>
      </c>
      <c r="E26" s="174">
        <f t="shared" si="7"/>
        <v>1348</v>
      </c>
      <c r="F26" s="174">
        <v>808</v>
      </c>
      <c r="G26" s="174">
        <v>540</v>
      </c>
      <c r="H26" s="174">
        <f t="shared" si="8"/>
        <v>22447</v>
      </c>
      <c r="I26" s="174">
        <v>14216</v>
      </c>
      <c r="J26" s="174">
        <v>8231</v>
      </c>
    </row>
    <row r="27" spans="1:10" ht="12.75" customHeight="1" x14ac:dyDescent="0.2">
      <c r="A27" s="172">
        <v>1986</v>
      </c>
      <c r="B27" s="174">
        <f t="shared" si="5"/>
        <v>24575</v>
      </c>
      <c r="C27" s="174">
        <f t="shared" si="6"/>
        <v>15761</v>
      </c>
      <c r="D27" s="174">
        <f t="shared" si="6"/>
        <v>8814</v>
      </c>
      <c r="E27" s="174">
        <f t="shared" si="7"/>
        <v>1557</v>
      </c>
      <c r="F27" s="174">
        <v>918</v>
      </c>
      <c r="G27" s="174">
        <v>639</v>
      </c>
      <c r="H27" s="174">
        <f t="shared" si="8"/>
        <v>23018</v>
      </c>
      <c r="I27" s="174">
        <v>14843</v>
      </c>
      <c r="J27" s="174">
        <v>8175</v>
      </c>
    </row>
    <row r="28" spans="1:10" ht="12.75" customHeight="1" x14ac:dyDescent="0.2">
      <c r="A28" s="172">
        <v>1987</v>
      </c>
      <c r="B28" s="174">
        <f t="shared" si="5"/>
        <v>25589</v>
      </c>
      <c r="C28" s="174">
        <f t="shared" si="6"/>
        <v>15847</v>
      </c>
      <c r="D28" s="174">
        <f t="shared" si="6"/>
        <v>9742</v>
      </c>
      <c r="E28" s="174">
        <f t="shared" si="7"/>
        <v>1359</v>
      </c>
      <c r="F28" s="174">
        <v>881</v>
      </c>
      <c r="G28" s="174">
        <v>478</v>
      </c>
      <c r="H28" s="174">
        <f t="shared" si="8"/>
        <v>24230</v>
      </c>
      <c r="I28" s="174">
        <v>14966</v>
      </c>
      <c r="J28" s="174">
        <v>9264</v>
      </c>
    </row>
    <row r="29" spans="1:10" ht="12.75" customHeight="1" x14ac:dyDescent="0.2">
      <c r="A29" s="172">
        <v>1988</v>
      </c>
      <c r="B29" s="174">
        <f t="shared" si="5"/>
        <v>27703</v>
      </c>
      <c r="C29" s="174">
        <f t="shared" si="6"/>
        <v>17282</v>
      </c>
      <c r="D29" s="174">
        <f t="shared" si="6"/>
        <v>10421</v>
      </c>
      <c r="E29" s="174">
        <f t="shared" si="7"/>
        <v>1825</v>
      </c>
      <c r="F29" s="174">
        <v>1272</v>
      </c>
      <c r="G29" s="174">
        <v>553</v>
      </c>
      <c r="H29" s="174">
        <f t="shared" si="8"/>
        <v>25878</v>
      </c>
      <c r="I29" s="174">
        <v>16010</v>
      </c>
      <c r="J29" s="174">
        <v>9868</v>
      </c>
    </row>
    <row r="30" spans="1:10" ht="12.75" customHeight="1" x14ac:dyDescent="0.2">
      <c r="A30" s="172">
        <v>1989</v>
      </c>
      <c r="B30" s="174">
        <f t="shared" si="5"/>
        <v>28722</v>
      </c>
      <c r="C30" s="174">
        <f t="shared" si="6"/>
        <v>17782</v>
      </c>
      <c r="D30" s="174">
        <f t="shared" si="6"/>
        <v>10940</v>
      </c>
      <c r="E30" s="174">
        <f t="shared" si="7"/>
        <v>1400</v>
      </c>
      <c r="F30" s="174">
        <v>1026</v>
      </c>
      <c r="G30" s="174">
        <v>374</v>
      </c>
      <c r="H30" s="174">
        <f t="shared" si="8"/>
        <v>27322</v>
      </c>
      <c r="I30" s="174">
        <v>16756</v>
      </c>
      <c r="J30" s="174">
        <v>10566</v>
      </c>
    </row>
    <row r="31" spans="1:10" ht="8.4499999999999993" customHeight="1" x14ac:dyDescent="0.2">
      <c r="A31" s="172"/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ht="12.75" customHeight="1" x14ac:dyDescent="0.2">
      <c r="A32" s="172">
        <v>1990</v>
      </c>
      <c r="B32" s="174">
        <f t="shared" ref="B32:B42" si="9">SUM(C32:D32)</f>
        <v>30558</v>
      </c>
      <c r="C32" s="174">
        <f t="shared" ref="C32:D42" si="10">SUM(F32+I32)</f>
        <v>19659</v>
      </c>
      <c r="D32" s="174">
        <f t="shared" si="10"/>
        <v>10899</v>
      </c>
      <c r="E32" s="174">
        <f t="shared" ref="E32:E42" si="11">SUM(F32:G32)</f>
        <v>1715</v>
      </c>
      <c r="F32" s="174">
        <v>936</v>
      </c>
      <c r="G32" s="174">
        <v>779</v>
      </c>
      <c r="H32" s="174">
        <f t="shared" ref="H32:H42" si="12">SUM(I32:J32)</f>
        <v>28843</v>
      </c>
      <c r="I32" s="174">
        <v>18723</v>
      </c>
      <c r="J32" s="174">
        <v>10120</v>
      </c>
    </row>
    <row r="33" spans="1:10" ht="12.75" customHeight="1" x14ac:dyDescent="0.2">
      <c r="A33" s="172">
        <v>1991</v>
      </c>
      <c r="B33" s="174">
        <f t="shared" si="9"/>
        <v>30385</v>
      </c>
      <c r="C33" s="174">
        <f t="shared" si="10"/>
        <v>20115</v>
      </c>
      <c r="D33" s="174">
        <f t="shared" si="10"/>
        <v>10270</v>
      </c>
      <c r="E33" s="174">
        <f t="shared" si="11"/>
        <v>1839</v>
      </c>
      <c r="F33" s="174">
        <v>1037</v>
      </c>
      <c r="G33" s="174">
        <v>802</v>
      </c>
      <c r="H33" s="174">
        <f t="shared" si="12"/>
        <v>28546</v>
      </c>
      <c r="I33" s="174">
        <v>19078</v>
      </c>
      <c r="J33" s="174">
        <v>9468</v>
      </c>
    </row>
    <row r="34" spans="1:10" ht="12.75" customHeight="1" x14ac:dyDescent="0.2">
      <c r="A34" s="172">
        <v>1992</v>
      </c>
      <c r="B34" s="174">
        <f t="shared" si="9"/>
        <v>30980</v>
      </c>
      <c r="C34" s="174">
        <f t="shared" si="10"/>
        <v>20050</v>
      </c>
      <c r="D34" s="174">
        <f t="shared" si="10"/>
        <v>10930</v>
      </c>
      <c r="E34" s="174">
        <f t="shared" si="11"/>
        <v>1802</v>
      </c>
      <c r="F34" s="174">
        <v>1066</v>
      </c>
      <c r="G34" s="174">
        <v>736</v>
      </c>
      <c r="H34" s="174">
        <f t="shared" si="12"/>
        <v>29178</v>
      </c>
      <c r="I34" s="174">
        <v>18984</v>
      </c>
      <c r="J34" s="174">
        <v>10194</v>
      </c>
    </row>
    <row r="35" spans="1:10" ht="12.75" customHeight="1" x14ac:dyDescent="0.2">
      <c r="A35" s="172">
        <v>1993</v>
      </c>
      <c r="B35" s="174">
        <f t="shared" si="9"/>
        <v>32368</v>
      </c>
      <c r="C35" s="174">
        <f t="shared" si="10"/>
        <v>21158</v>
      </c>
      <c r="D35" s="174">
        <f t="shared" si="10"/>
        <v>11210</v>
      </c>
      <c r="E35" s="174">
        <f t="shared" si="11"/>
        <v>1616</v>
      </c>
      <c r="F35" s="174">
        <v>857</v>
      </c>
      <c r="G35" s="174">
        <v>759</v>
      </c>
      <c r="H35" s="174">
        <f t="shared" si="12"/>
        <v>30752</v>
      </c>
      <c r="I35" s="174">
        <v>20301</v>
      </c>
      <c r="J35" s="174">
        <v>10451</v>
      </c>
    </row>
    <row r="36" spans="1:10" ht="12.75" customHeight="1" x14ac:dyDescent="0.2">
      <c r="A36" s="172">
        <v>1994</v>
      </c>
      <c r="B36" s="174">
        <f t="shared" si="9"/>
        <v>34109</v>
      </c>
      <c r="C36" s="174">
        <f t="shared" si="10"/>
        <v>22195</v>
      </c>
      <c r="D36" s="174">
        <f t="shared" si="10"/>
        <v>11914</v>
      </c>
      <c r="E36" s="174">
        <f t="shared" si="11"/>
        <v>1338</v>
      </c>
      <c r="F36" s="174">
        <v>812</v>
      </c>
      <c r="G36" s="174">
        <v>526</v>
      </c>
      <c r="H36" s="174">
        <f t="shared" si="12"/>
        <v>32771</v>
      </c>
      <c r="I36" s="174">
        <v>21383</v>
      </c>
      <c r="J36" s="174">
        <v>11388</v>
      </c>
    </row>
    <row r="37" spans="1:10" ht="8.4499999999999993" customHeight="1" x14ac:dyDescent="0.2">
      <c r="A37" s="172"/>
      <c r="B37" s="174"/>
      <c r="C37" s="174"/>
      <c r="D37" s="174"/>
      <c r="E37" s="174"/>
      <c r="F37" s="174"/>
      <c r="G37" s="174"/>
      <c r="H37" s="174"/>
      <c r="I37" s="174"/>
      <c r="J37" s="174"/>
    </row>
    <row r="38" spans="1:10" ht="12.75" customHeight="1" x14ac:dyDescent="0.2">
      <c r="A38" s="172">
        <v>1995</v>
      </c>
      <c r="B38" s="174">
        <f t="shared" si="9"/>
        <v>35626</v>
      </c>
      <c r="C38" s="174">
        <f t="shared" si="10"/>
        <v>22719</v>
      </c>
      <c r="D38" s="174">
        <f t="shared" si="10"/>
        <v>12907</v>
      </c>
      <c r="E38" s="174">
        <f t="shared" si="11"/>
        <v>1709</v>
      </c>
      <c r="F38" s="174">
        <v>1033</v>
      </c>
      <c r="G38" s="174">
        <v>676</v>
      </c>
      <c r="H38" s="174">
        <f t="shared" si="12"/>
        <v>33917</v>
      </c>
      <c r="I38" s="174">
        <v>21686</v>
      </c>
      <c r="J38" s="174">
        <v>12231</v>
      </c>
    </row>
    <row r="39" spans="1:10" ht="12.75" customHeight="1" x14ac:dyDescent="0.2">
      <c r="A39" s="172">
        <v>1996</v>
      </c>
      <c r="B39" s="174">
        <f t="shared" si="9"/>
        <v>38297</v>
      </c>
      <c r="C39" s="174">
        <f t="shared" si="10"/>
        <v>23759</v>
      </c>
      <c r="D39" s="174">
        <f t="shared" si="10"/>
        <v>14538</v>
      </c>
      <c r="E39" s="174">
        <f t="shared" si="11"/>
        <v>1679</v>
      </c>
      <c r="F39" s="174">
        <v>1066</v>
      </c>
      <c r="G39" s="174">
        <v>613</v>
      </c>
      <c r="H39" s="174">
        <f t="shared" si="12"/>
        <v>36618</v>
      </c>
      <c r="I39" s="174">
        <v>22693</v>
      </c>
      <c r="J39" s="174">
        <v>13925</v>
      </c>
    </row>
    <row r="40" spans="1:10" ht="12.75" customHeight="1" x14ac:dyDescent="0.2">
      <c r="A40" s="172">
        <v>1997</v>
      </c>
      <c r="B40" s="174">
        <f t="shared" si="9"/>
        <v>36501</v>
      </c>
      <c r="C40" s="174">
        <f t="shared" si="10"/>
        <v>22803</v>
      </c>
      <c r="D40" s="174">
        <f t="shared" si="10"/>
        <v>13698</v>
      </c>
      <c r="E40" s="174">
        <f t="shared" si="11"/>
        <v>1726</v>
      </c>
      <c r="F40" s="174">
        <v>1019</v>
      </c>
      <c r="G40" s="174">
        <v>707</v>
      </c>
      <c r="H40" s="174">
        <f t="shared" si="12"/>
        <v>34775</v>
      </c>
      <c r="I40" s="174">
        <v>21784</v>
      </c>
      <c r="J40" s="174">
        <v>12991</v>
      </c>
    </row>
    <row r="41" spans="1:10" ht="12.75" customHeight="1" x14ac:dyDescent="0.2">
      <c r="A41" s="172">
        <v>1998</v>
      </c>
      <c r="B41" s="174">
        <f t="shared" si="9"/>
        <v>34783</v>
      </c>
      <c r="C41" s="174">
        <f t="shared" si="10"/>
        <v>21722</v>
      </c>
      <c r="D41" s="174">
        <f t="shared" si="10"/>
        <v>13061</v>
      </c>
      <c r="E41" s="174">
        <f t="shared" si="11"/>
        <v>2202</v>
      </c>
      <c r="F41" s="174">
        <v>1388</v>
      </c>
      <c r="G41" s="174">
        <v>814</v>
      </c>
      <c r="H41" s="174">
        <f t="shared" si="12"/>
        <v>32581</v>
      </c>
      <c r="I41" s="174">
        <v>20334</v>
      </c>
      <c r="J41" s="174">
        <v>12247</v>
      </c>
    </row>
    <row r="42" spans="1:10" ht="12.75" customHeight="1" x14ac:dyDescent="0.2">
      <c r="A42" s="172">
        <v>1999</v>
      </c>
      <c r="B42" s="174">
        <f t="shared" si="9"/>
        <v>34170</v>
      </c>
      <c r="C42" s="174">
        <f t="shared" si="10"/>
        <v>21811</v>
      </c>
      <c r="D42" s="174">
        <f t="shared" si="10"/>
        <v>12359</v>
      </c>
      <c r="E42" s="174">
        <f t="shared" si="11"/>
        <v>2109</v>
      </c>
      <c r="F42" s="174">
        <v>1350</v>
      </c>
      <c r="G42" s="174">
        <v>759</v>
      </c>
      <c r="H42" s="174">
        <f t="shared" si="12"/>
        <v>32061</v>
      </c>
      <c r="I42" s="174">
        <v>20461</v>
      </c>
      <c r="J42" s="174">
        <v>11600</v>
      </c>
    </row>
    <row r="43" spans="1:10" ht="8.4499999999999993" customHeight="1" x14ac:dyDescent="0.2">
      <c r="A43" s="172"/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10" ht="12.75" customHeight="1" x14ac:dyDescent="0.2">
      <c r="A44" s="172">
        <v>2000</v>
      </c>
      <c r="B44" s="174">
        <f t="shared" ref="B44:B51" si="13">SUM(C44:D44)</f>
        <v>35474</v>
      </c>
      <c r="C44" s="174">
        <f t="shared" ref="C44:D50" si="14">SUM(F44+I44)</f>
        <v>22257</v>
      </c>
      <c r="D44" s="174">
        <f t="shared" si="14"/>
        <v>13217</v>
      </c>
      <c r="E44" s="174">
        <f t="shared" ref="E44:E52" si="15">SUM(F44:G44)</f>
        <v>2327</v>
      </c>
      <c r="F44" s="174">
        <v>1349</v>
      </c>
      <c r="G44" s="174">
        <v>978</v>
      </c>
      <c r="H44" s="174">
        <f t="shared" ref="H44:H52" si="16">SUM(I44:J44)</f>
        <v>33147</v>
      </c>
      <c r="I44" s="174">
        <v>20908</v>
      </c>
      <c r="J44" s="174">
        <v>12239</v>
      </c>
    </row>
    <row r="45" spans="1:10" ht="12.75" customHeight="1" x14ac:dyDescent="0.2">
      <c r="A45" s="172">
        <v>2001</v>
      </c>
      <c r="B45" s="174">
        <f t="shared" si="13"/>
        <v>34823</v>
      </c>
      <c r="C45" s="174">
        <f t="shared" si="14"/>
        <v>21640</v>
      </c>
      <c r="D45" s="174">
        <f t="shared" si="14"/>
        <v>13183</v>
      </c>
      <c r="E45" s="174">
        <f t="shared" si="15"/>
        <v>2515</v>
      </c>
      <c r="F45" s="174">
        <v>1537</v>
      </c>
      <c r="G45" s="174">
        <v>978</v>
      </c>
      <c r="H45" s="174">
        <f t="shared" si="16"/>
        <v>32308</v>
      </c>
      <c r="I45" s="174">
        <v>20103</v>
      </c>
      <c r="J45" s="174">
        <v>12205</v>
      </c>
    </row>
    <row r="46" spans="1:10" ht="12.75" customHeight="1" x14ac:dyDescent="0.2">
      <c r="A46" s="172">
        <v>2002</v>
      </c>
      <c r="B46" s="174">
        <f t="shared" si="13"/>
        <v>34465</v>
      </c>
      <c r="C46" s="174">
        <f t="shared" si="14"/>
        <v>21278</v>
      </c>
      <c r="D46" s="174">
        <f t="shared" si="14"/>
        <v>13187</v>
      </c>
      <c r="E46" s="174">
        <f t="shared" si="15"/>
        <v>2638</v>
      </c>
      <c r="F46" s="174">
        <v>1578</v>
      </c>
      <c r="G46" s="174">
        <v>1060</v>
      </c>
      <c r="H46" s="174">
        <f t="shared" si="16"/>
        <v>31827</v>
      </c>
      <c r="I46" s="174">
        <v>19700</v>
      </c>
      <c r="J46" s="174">
        <v>12127</v>
      </c>
    </row>
    <row r="47" spans="1:10" ht="12.75" customHeight="1" x14ac:dyDescent="0.2">
      <c r="A47" s="172">
        <v>2003</v>
      </c>
      <c r="B47" s="174">
        <f t="shared" si="13"/>
        <v>34391</v>
      </c>
      <c r="C47" s="174">
        <f t="shared" si="14"/>
        <v>21114</v>
      </c>
      <c r="D47" s="174">
        <f t="shared" si="14"/>
        <v>13277</v>
      </c>
      <c r="E47" s="174">
        <f t="shared" si="15"/>
        <v>2876</v>
      </c>
      <c r="F47" s="174">
        <v>1969</v>
      </c>
      <c r="G47" s="174">
        <v>907</v>
      </c>
      <c r="H47" s="174">
        <f t="shared" si="16"/>
        <v>31515</v>
      </c>
      <c r="I47" s="174">
        <v>19145</v>
      </c>
      <c r="J47" s="174">
        <v>12370</v>
      </c>
    </row>
    <row r="48" spans="1:10" ht="12.75" customHeight="1" x14ac:dyDescent="0.2">
      <c r="A48" s="172">
        <v>2004</v>
      </c>
      <c r="B48" s="174">
        <f t="shared" si="13"/>
        <v>35580</v>
      </c>
      <c r="C48" s="174">
        <f t="shared" si="14"/>
        <v>21995</v>
      </c>
      <c r="D48" s="174">
        <f t="shared" si="14"/>
        <v>13585</v>
      </c>
      <c r="E48" s="174">
        <f t="shared" si="15"/>
        <v>2610</v>
      </c>
      <c r="F48" s="174">
        <v>1785</v>
      </c>
      <c r="G48" s="174">
        <v>825</v>
      </c>
      <c r="H48" s="174">
        <f t="shared" si="16"/>
        <v>32970</v>
      </c>
      <c r="I48" s="174">
        <v>20210</v>
      </c>
      <c r="J48" s="174">
        <v>12760</v>
      </c>
    </row>
    <row r="49" spans="1:10" ht="8.4499999999999993" customHeight="1" x14ac:dyDescent="0.2">
      <c r="A49" s="172"/>
      <c r="B49" s="174"/>
      <c r="C49" s="174"/>
      <c r="D49" s="174"/>
      <c r="E49" s="174"/>
      <c r="F49" s="174"/>
      <c r="G49" s="174"/>
      <c r="H49" s="174"/>
      <c r="I49" s="174"/>
      <c r="J49" s="174"/>
    </row>
    <row r="50" spans="1:10" ht="12.75" customHeight="1" x14ac:dyDescent="0.2">
      <c r="A50" s="172">
        <v>2005</v>
      </c>
      <c r="B50" s="174">
        <f t="shared" si="13"/>
        <v>35021</v>
      </c>
      <c r="C50" s="174">
        <f t="shared" si="14"/>
        <v>20478</v>
      </c>
      <c r="D50" s="174">
        <f t="shared" si="14"/>
        <v>14543</v>
      </c>
      <c r="E50" s="174">
        <f t="shared" si="15"/>
        <v>2296</v>
      </c>
      <c r="F50" s="174">
        <v>1375</v>
      </c>
      <c r="G50" s="174">
        <v>921</v>
      </c>
      <c r="H50" s="174">
        <f t="shared" si="16"/>
        <v>32725</v>
      </c>
      <c r="I50" s="174">
        <v>19103</v>
      </c>
      <c r="J50" s="174">
        <v>13622</v>
      </c>
    </row>
    <row r="51" spans="1:10" ht="12.75" customHeight="1" x14ac:dyDescent="0.2">
      <c r="A51" s="172">
        <v>2006</v>
      </c>
      <c r="B51" s="174">
        <f t="shared" si="13"/>
        <v>37196.5</v>
      </c>
      <c r="C51" s="174">
        <v>21535.4</v>
      </c>
      <c r="D51" s="174">
        <v>15661.1</v>
      </c>
      <c r="E51" s="174">
        <f t="shared" si="15"/>
        <v>1445.9</v>
      </c>
      <c r="F51" s="174">
        <f>479.5+212.2</f>
        <v>691.7</v>
      </c>
      <c r="G51" s="174">
        <f>537.5+216.7</f>
        <v>754.2</v>
      </c>
      <c r="H51" s="174">
        <f t="shared" si="16"/>
        <v>35750.6</v>
      </c>
      <c r="I51" s="174">
        <f>C51-F51</f>
        <v>20843.7</v>
      </c>
      <c r="J51" s="174">
        <f>D51-G51</f>
        <v>14906.9</v>
      </c>
    </row>
    <row r="52" spans="1:10" ht="12.75" customHeight="1" x14ac:dyDescent="0.2">
      <c r="A52" s="172">
        <v>2007</v>
      </c>
      <c r="B52" s="174">
        <v>41718</v>
      </c>
      <c r="C52" s="174">
        <v>25022</v>
      </c>
      <c r="D52" s="174">
        <v>16695</v>
      </c>
      <c r="E52" s="174">
        <f t="shared" si="15"/>
        <v>1459.9</v>
      </c>
      <c r="F52" s="174">
        <f>490+206.6</f>
        <v>696.6</v>
      </c>
      <c r="G52" s="174">
        <f>551.9+211.4</f>
        <v>763.3</v>
      </c>
      <c r="H52" s="174">
        <f t="shared" si="16"/>
        <v>40257.100000000006</v>
      </c>
      <c r="I52" s="174">
        <f>C52-F52</f>
        <v>24325.4</v>
      </c>
      <c r="J52" s="174">
        <f>D52-G52</f>
        <v>15931.7</v>
      </c>
    </row>
    <row r="53" spans="1:10" ht="12.75" customHeight="1" x14ac:dyDescent="0.2">
      <c r="A53" s="172">
        <v>2008</v>
      </c>
      <c r="B53" s="174">
        <f>SUM(C53:D53)</f>
        <v>40064</v>
      </c>
      <c r="C53" s="174">
        <v>24252</v>
      </c>
      <c r="D53" s="174">
        <v>15812</v>
      </c>
      <c r="E53" s="174">
        <v>1455</v>
      </c>
      <c r="F53" s="174">
        <v>778</v>
      </c>
      <c r="G53" s="174">
        <v>676</v>
      </c>
      <c r="H53" s="174">
        <v>38609</v>
      </c>
      <c r="I53" s="174">
        <v>23473</v>
      </c>
      <c r="J53" s="174">
        <v>15136</v>
      </c>
    </row>
    <row r="54" spans="1:10" ht="12.75" customHeight="1" x14ac:dyDescent="0.2">
      <c r="A54" s="172">
        <v>2009</v>
      </c>
      <c r="B54" s="174">
        <f>SUM(C54:D54)</f>
        <v>33928.481</v>
      </c>
      <c r="C54" s="174">
        <v>20674.262999999999</v>
      </c>
      <c r="D54" s="174">
        <v>13254.218000000001</v>
      </c>
      <c r="E54" s="174">
        <v>1245</v>
      </c>
      <c r="F54" s="174">
        <v>693.36799999999994</v>
      </c>
      <c r="G54" s="174">
        <v>551</v>
      </c>
      <c r="H54" s="174">
        <f>SUM(I54:J54)</f>
        <v>32683.614000000001</v>
      </c>
      <c r="I54" s="174">
        <v>19980.932000000001</v>
      </c>
      <c r="J54" s="174">
        <v>12702.682000000001</v>
      </c>
    </row>
    <row r="55" spans="1:10" ht="8.4499999999999993" customHeight="1" x14ac:dyDescent="0.2">
      <c r="A55" s="172"/>
      <c r="B55" s="174"/>
      <c r="C55" s="174"/>
      <c r="D55" s="174"/>
      <c r="E55" s="174"/>
      <c r="F55" s="174"/>
      <c r="G55" s="174"/>
      <c r="H55" s="174"/>
      <c r="I55" s="174"/>
      <c r="J55" s="174"/>
    </row>
    <row r="56" spans="1:10" ht="12.75" customHeight="1" x14ac:dyDescent="0.2">
      <c r="A56" s="172">
        <v>2010</v>
      </c>
      <c r="B56" s="174">
        <v>35786</v>
      </c>
      <c r="C56" s="174">
        <v>21667</v>
      </c>
      <c r="D56" s="174">
        <v>14120</v>
      </c>
      <c r="E56" s="174">
        <v>1359.9</v>
      </c>
      <c r="F56" s="174">
        <v>728.1</v>
      </c>
      <c r="G56" s="174">
        <v>631.79999999999995</v>
      </c>
      <c r="H56" s="174">
        <f>SUM(I56:J56)</f>
        <v>34426.5</v>
      </c>
      <c r="I56" s="174">
        <v>20938.5</v>
      </c>
      <c r="J56" s="174">
        <v>13488</v>
      </c>
    </row>
    <row r="57" spans="1:10" ht="12.75" customHeight="1" x14ac:dyDescent="0.2">
      <c r="A57" s="172">
        <v>2011</v>
      </c>
      <c r="B57" s="174">
        <f>SUM(C57:D57)</f>
        <v>36614</v>
      </c>
      <c r="C57" s="174">
        <v>21784</v>
      </c>
      <c r="D57" s="174">
        <v>14830</v>
      </c>
      <c r="E57" s="174">
        <f>SUM(F57:G57)</f>
        <v>1400</v>
      </c>
      <c r="F57" s="174">
        <v>592</v>
      </c>
      <c r="G57" s="174">
        <v>808</v>
      </c>
      <c r="H57" s="174">
        <f>SUM(I57:J57)</f>
        <v>35214</v>
      </c>
      <c r="I57" s="174">
        <v>21192</v>
      </c>
      <c r="J57" s="174">
        <v>14022</v>
      </c>
    </row>
    <row r="58" spans="1:10" ht="12.75" customHeight="1" x14ac:dyDescent="0.2">
      <c r="A58" s="173">
        <v>2012</v>
      </c>
      <c r="B58" s="175">
        <f>SUM(C58:D58)</f>
        <v>36873</v>
      </c>
      <c r="C58" s="176">
        <v>21690</v>
      </c>
      <c r="D58" s="176">
        <v>15183</v>
      </c>
      <c r="E58" s="176">
        <f>SUM(F58:G58)</f>
        <v>2083.2830000000004</v>
      </c>
      <c r="F58" s="176">
        <v>991.50800000000004</v>
      </c>
      <c r="G58" s="176">
        <v>1091.7750000000001</v>
      </c>
      <c r="H58" s="176">
        <f>SUM(I58:J58)</f>
        <v>34789.528000000006</v>
      </c>
      <c r="I58" s="176">
        <v>20698.169000000002</v>
      </c>
      <c r="J58" s="176">
        <v>14091.359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2 - j/12 SH</oddFooter>
  </headerFooter>
  <ignoredErrors>
    <ignoredError sqref="B53:B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topLeftCell="A10" zoomScaleNormal="100" workbookViewId="0">
      <selection activeCell="C33" sqref="C3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92" t="s">
        <v>0</v>
      </c>
      <c r="B2" s="192"/>
      <c r="C2" s="192"/>
      <c r="D2" s="192"/>
      <c r="E2" s="192"/>
      <c r="F2" s="192"/>
      <c r="G2" s="192"/>
    </row>
    <row r="3" spans="1:7" s="52" customFormat="1" x14ac:dyDescent="0.2"/>
    <row r="4" spans="1:7" s="52" customFormat="1" ht="15.75" x14ac:dyDescent="0.25">
      <c r="A4" s="193" t="s">
        <v>1</v>
      </c>
      <c r="B4" s="194"/>
      <c r="C4" s="194"/>
      <c r="D4" s="194"/>
      <c r="E4" s="194"/>
      <c r="F4" s="194"/>
      <c r="G4" s="194"/>
    </row>
    <row r="5" spans="1:7" s="52" customFormat="1" x14ac:dyDescent="0.2">
      <c r="A5" s="185"/>
      <c r="B5" s="185"/>
      <c r="C5" s="185"/>
      <c r="D5" s="185"/>
      <c r="E5" s="185"/>
      <c r="F5" s="185"/>
      <c r="G5" s="185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88" t="s">
        <v>49</v>
      </c>
      <c r="B8" s="187"/>
      <c r="C8" s="187"/>
      <c r="D8" s="187"/>
      <c r="E8" s="187"/>
      <c r="F8" s="187"/>
      <c r="G8" s="187"/>
    </row>
    <row r="9" spans="1:7" s="52" customFormat="1" x14ac:dyDescent="0.2">
      <c r="A9" s="186" t="s">
        <v>4</v>
      </c>
      <c r="B9" s="187"/>
      <c r="C9" s="187"/>
      <c r="D9" s="187"/>
      <c r="E9" s="187"/>
      <c r="F9" s="187"/>
      <c r="G9" s="187"/>
    </row>
    <row r="10" spans="1:7" s="52" customFormat="1" ht="5.25" customHeight="1" x14ac:dyDescent="0.2">
      <c r="A10" s="58"/>
    </row>
    <row r="11" spans="1:7" s="52" customFormat="1" ht="12.75" customHeight="1" x14ac:dyDescent="0.2">
      <c r="A11" s="191" t="s">
        <v>2</v>
      </c>
      <c r="B11" s="191"/>
      <c r="C11" s="191"/>
      <c r="D11" s="191"/>
      <c r="E11" s="191"/>
      <c r="F11" s="191"/>
      <c r="G11" s="191"/>
    </row>
    <row r="12" spans="1:7" s="52" customFormat="1" x14ac:dyDescent="0.2">
      <c r="A12" s="186" t="s">
        <v>3</v>
      </c>
      <c r="B12" s="187"/>
      <c r="C12" s="187"/>
      <c r="D12" s="187"/>
      <c r="E12" s="187"/>
      <c r="F12" s="187"/>
      <c r="G12" s="187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88" t="s">
        <v>50</v>
      </c>
      <c r="B15" s="187"/>
      <c r="C15" s="187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89" t="s">
        <v>86</v>
      </c>
      <c r="B17" s="187"/>
      <c r="C17" s="187"/>
      <c r="D17" s="54"/>
      <c r="E17" s="54"/>
      <c r="F17" s="54"/>
      <c r="G17" s="54"/>
    </row>
    <row r="18" spans="1:7" s="52" customFormat="1" x14ac:dyDescent="0.2">
      <c r="A18" s="59" t="s">
        <v>63</v>
      </c>
      <c r="B18" s="189" t="s">
        <v>87</v>
      </c>
      <c r="C18" s="187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90" t="s">
        <v>88</v>
      </c>
      <c r="C19" s="187"/>
      <c r="D19" s="187"/>
      <c r="E19" s="54"/>
      <c r="F19" s="54"/>
      <c r="G19" s="54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4"/>
      <c r="B21" s="55"/>
      <c r="C21" s="55"/>
      <c r="D21" s="55"/>
      <c r="E21" s="55"/>
      <c r="F21" s="55"/>
      <c r="G21" s="55"/>
    </row>
    <row r="22" spans="1:7" s="52" customFormat="1" ht="12.75" customHeight="1" x14ac:dyDescent="0.2">
      <c r="A22" s="188" t="s">
        <v>73</v>
      </c>
      <c r="B22" s="187"/>
      <c r="C22" s="56"/>
      <c r="D22" s="56"/>
      <c r="E22" s="56"/>
      <c r="F22" s="56"/>
      <c r="G22" s="56"/>
    </row>
    <row r="23" spans="1:7" s="52" customFormat="1" ht="5.25" customHeight="1" x14ac:dyDescent="0.2">
      <c r="A23" s="56"/>
      <c r="B23" s="55"/>
      <c r="C23" s="56"/>
      <c r="D23" s="56"/>
      <c r="E23" s="56"/>
      <c r="F23" s="56"/>
      <c r="G23" s="56"/>
    </row>
    <row r="24" spans="1:7" s="52" customFormat="1" x14ac:dyDescent="0.2">
      <c r="A24" s="59" t="s">
        <v>65</v>
      </c>
      <c r="B24" s="186" t="s">
        <v>66</v>
      </c>
      <c r="C24" s="187"/>
      <c r="D24" s="54"/>
      <c r="E24" s="54"/>
      <c r="F24" s="54"/>
      <c r="G24" s="54"/>
    </row>
    <row r="25" spans="1:7" s="52" customFormat="1" ht="12.75" customHeight="1" x14ac:dyDescent="0.2">
      <c r="A25" s="54" t="s">
        <v>67</v>
      </c>
      <c r="B25" s="186" t="s">
        <v>68</v>
      </c>
      <c r="C25" s="187"/>
      <c r="D25" s="54"/>
      <c r="E25" s="54"/>
      <c r="F25" s="54"/>
      <c r="G25" s="54"/>
    </row>
    <row r="26" spans="1:7" s="52" customFormat="1" x14ac:dyDescent="0.2">
      <c r="A26" s="54"/>
      <c r="B26" s="187" t="s">
        <v>69</v>
      </c>
      <c r="C26" s="187"/>
      <c r="D26" s="55"/>
      <c r="E26" s="55"/>
      <c r="F26" s="55"/>
      <c r="G26" s="55"/>
    </row>
    <row r="27" spans="1:7" s="52" customFormat="1" ht="12.75" customHeight="1" x14ac:dyDescent="0.2">
      <c r="A27" s="58"/>
    </row>
    <row r="28" spans="1:7" s="52" customFormat="1" x14ac:dyDescent="0.2">
      <c r="A28" s="60" t="s">
        <v>74</v>
      </c>
      <c r="B28" s="52" t="s">
        <v>75</v>
      </c>
    </row>
    <row r="29" spans="1:7" s="52" customFormat="1" ht="12.75" customHeight="1" x14ac:dyDescent="0.2">
      <c r="A29" s="58"/>
    </row>
    <row r="30" spans="1:7" s="52" customFormat="1" ht="14.1" customHeight="1" x14ac:dyDescent="0.2">
      <c r="A30" s="189" t="s">
        <v>61</v>
      </c>
      <c r="B30" s="187"/>
      <c r="C30" s="187"/>
      <c r="D30" s="187"/>
      <c r="E30" s="187"/>
      <c r="F30" s="187"/>
      <c r="G30" s="187"/>
    </row>
    <row r="31" spans="1:7" s="52" customFormat="1" x14ac:dyDescent="0.2">
      <c r="A31" s="53" t="s">
        <v>62</v>
      </c>
      <c r="B31" s="55"/>
      <c r="C31" s="55"/>
      <c r="D31" s="55"/>
      <c r="E31" s="55"/>
      <c r="F31" s="55"/>
      <c r="G31" s="55"/>
    </row>
    <row r="32" spans="1:7" s="52" customFormat="1" ht="27.75" customHeight="1" x14ac:dyDescent="0.2">
      <c r="A32" s="189" t="s">
        <v>71</v>
      </c>
      <c r="B32" s="187"/>
      <c r="C32" s="187"/>
      <c r="D32" s="187"/>
      <c r="E32" s="187"/>
      <c r="F32" s="187"/>
      <c r="G32" s="187"/>
    </row>
    <row r="33" spans="1:2" s="52" customFormat="1" x14ac:dyDescent="0.2">
      <c r="A33" s="58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/>
    <row r="44" spans="1:2" s="52" customFormat="1" x14ac:dyDescent="0.2">
      <c r="A44" s="185" t="s">
        <v>76</v>
      </c>
      <c r="B44" s="185"/>
    </row>
    <row r="45" spans="1:2" s="52" customFormat="1" ht="5.25" customHeight="1" x14ac:dyDescent="0.2"/>
    <row r="46" spans="1:2" s="52" customFormat="1" x14ac:dyDescent="0.2">
      <c r="A46" s="6">
        <v>0</v>
      </c>
      <c r="B46" s="7" t="s">
        <v>5</v>
      </c>
    </row>
    <row r="47" spans="1:2" s="52" customFormat="1" x14ac:dyDescent="0.2">
      <c r="A47" s="7" t="s">
        <v>18</v>
      </c>
      <c r="B47" s="7" t="s">
        <v>6</v>
      </c>
    </row>
    <row r="48" spans="1:2" s="52" customFormat="1" x14ac:dyDescent="0.2">
      <c r="A48" s="63" t="s">
        <v>19</v>
      </c>
      <c r="B48" s="7" t="s">
        <v>7</v>
      </c>
    </row>
    <row r="49" spans="1:7" s="52" customFormat="1" x14ac:dyDescent="0.2">
      <c r="A49" s="63" t="s">
        <v>20</v>
      </c>
      <c r="B49" s="7" t="s">
        <v>8</v>
      </c>
    </row>
    <row r="50" spans="1:7" s="52" customFormat="1" x14ac:dyDescent="0.2">
      <c r="A50" s="7" t="s">
        <v>82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17</v>
      </c>
      <c r="B53" s="7" t="s">
        <v>12</v>
      </c>
    </row>
    <row r="54" spans="1:7" s="52" customFormat="1" x14ac:dyDescent="0.2">
      <c r="A54" s="7" t="s">
        <v>77</v>
      </c>
      <c r="B54" s="7" t="s">
        <v>13</v>
      </c>
    </row>
    <row r="55" spans="1:7" s="52" customFormat="1" x14ac:dyDescent="0.2">
      <c r="A55" s="7" t="s">
        <v>60</v>
      </c>
      <c r="B55" s="7" t="s">
        <v>14</v>
      </c>
    </row>
    <row r="56" spans="1:7" s="52" customFormat="1" x14ac:dyDescent="0.2">
      <c r="A56" s="52" t="s">
        <v>78</v>
      </c>
      <c r="B56" s="52" t="s">
        <v>79</v>
      </c>
    </row>
    <row r="57" spans="1:7" x14ac:dyDescent="0.2">
      <c r="A57" s="7" t="s">
        <v>80</v>
      </c>
      <c r="B57" s="51" t="s">
        <v>81</v>
      </c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H II 2 - 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5" t="s">
        <v>32</v>
      </c>
      <c r="B3" s="200" t="s">
        <v>33</v>
      </c>
      <c r="C3" s="20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6"/>
      <c r="B4" s="202" t="s">
        <v>51</v>
      </c>
      <c r="C4" s="20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6"/>
      <c r="B5" s="198"/>
      <c r="C5" s="19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97"/>
      <c r="B6" s="198"/>
      <c r="C6" s="19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activeCell="C33" sqref="C33"/>
    </sheetView>
  </sheetViews>
  <sheetFormatPr baseColWidth="10" defaultRowHeight="12.75" x14ac:dyDescent="0.2"/>
  <cols>
    <col min="1" max="1" width="31.85546875" customWidth="1"/>
    <col min="2" max="5" width="14.85546875" customWidth="1"/>
  </cols>
  <sheetData>
    <row r="1" spans="1:5" x14ac:dyDescent="0.2">
      <c r="A1" s="204" t="s">
        <v>219</v>
      </c>
      <c r="B1" s="205"/>
      <c r="C1" s="205"/>
      <c r="D1" s="205"/>
      <c r="E1" s="205"/>
    </row>
    <row r="2" spans="1:5" x14ac:dyDescent="0.2">
      <c r="A2" s="76"/>
      <c r="B2" s="76"/>
      <c r="C2" s="76"/>
      <c r="D2" s="76"/>
      <c r="E2" s="76"/>
    </row>
    <row r="3" spans="1:5" ht="25.5" customHeight="1" x14ac:dyDescent="0.2">
      <c r="A3" s="208" t="s">
        <v>89</v>
      </c>
      <c r="B3" s="206" t="s">
        <v>90</v>
      </c>
      <c r="C3" s="209" t="s">
        <v>91</v>
      </c>
      <c r="D3" s="209"/>
      <c r="E3" s="105" t="s">
        <v>92</v>
      </c>
    </row>
    <row r="4" spans="1:5" ht="25.5" customHeight="1" x14ac:dyDescent="0.2">
      <c r="A4" s="208"/>
      <c r="B4" s="207"/>
      <c r="C4" s="106">
        <v>2012</v>
      </c>
      <c r="D4" s="106">
        <v>2011</v>
      </c>
      <c r="E4" s="105" t="s">
        <v>93</v>
      </c>
    </row>
    <row r="5" spans="1:5" x14ac:dyDescent="0.2">
      <c r="A5" s="85"/>
      <c r="B5" s="95"/>
      <c r="C5" s="84"/>
      <c r="D5" s="84"/>
      <c r="E5" s="84"/>
    </row>
    <row r="6" spans="1:5" x14ac:dyDescent="0.2">
      <c r="A6" s="71"/>
      <c r="B6" s="96"/>
      <c r="C6" s="210" t="s">
        <v>218</v>
      </c>
      <c r="D6" s="205"/>
      <c r="E6" s="205"/>
    </row>
    <row r="7" spans="1:5" x14ac:dyDescent="0.2">
      <c r="A7" s="86"/>
      <c r="B7" s="97"/>
      <c r="C7" s="86"/>
      <c r="D7" s="86"/>
      <c r="E7" s="86"/>
    </row>
    <row r="8" spans="1:5" x14ac:dyDescent="0.2">
      <c r="A8" s="78" t="s">
        <v>94</v>
      </c>
      <c r="B8" s="98" t="s">
        <v>95</v>
      </c>
      <c r="C8" s="107">
        <v>58172</v>
      </c>
      <c r="D8" s="107">
        <v>55947</v>
      </c>
      <c r="E8" s="114">
        <f>C8/D8*100-100</f>
        <v>3.9769782115216117</v>
      </c>
    </row>
    <row r="9" spans="1:5" ht="16.899999999999999" customHeight="1" x14ac:dyDescent="0.2">
      <c r="A9" s="80"/>
      <c r="B9" s="103" t="s">
        <v>220</v>
      </c>
      <c r="C9" s="109">
        <v>131234</v>
      </c>
      <c r="D9" s="107" t="s">
        <v>20</v>
      </c>
      <c r="E9" s="115" t="s">
        <v>82</v>
      </c>
    </row>
    <row r="10" spans="1:5" x14ac:dyDescent="0.2">
      <c r="A10" s="80"/>
      <c r="B10" s="99"/>
      <c r="C10" s="80"/>
      <c r="D10" s="80"/>
      <c r="E10" s="88"/>
    </row>
    <row r="11" spans="1:5" x14ac:dyDescent="0.2">
      <c r="A11" s="71"/>
      <c r="B11" s="96"/>
      <c r="C11" s="210" t="s">
        <v>216</v>
      </c>
      <c r="D11" s="205"/>
      <c r="E11" s="205"/>
    </row>
    <row r="12" spans="1:5" x14ac:dyDescent="0.2">
      <c r="A12" s="86"/>
      <c r="B12" s="97"/>
      <c r="C12" s="86"/>
      <c r="D12" s="86"/>
      <c r="E12" s="89"/>
    </row>
    <row r="13" spans="1:5" x14ac:dyDescent="0.2">
      <c r="A13" s="81" t="s">
        <v>96</v>
      </c>
      <c r="B13" s="100" t="s">
        <v>97</v>
      </c>
      <c r="C13" s="109">
        <v>21689677</v>
      </c>
      <c r="D13" s="109">
        <v>21784244</v>
      </c>
      <c r="E13" s="115">
        <f t="shared" ref="E13:E16" si="0">C13/D13*100-100</f>
        <v>-0.43410733005011082</v>
      </c>
    </row>
    <row r="14" spans="1:5" ht="16.899999999999999" customHeight="1" x14ac:dyDescent="0.2">
      <c r="A14" s="81" t="s">
        <v>98</v>
      </c>
      <c r="B14" s="101" t="s">
        <v>99</v>
      </c>
      <c r="C14" s="109">
        <v>15183134</v>
      </c>
      <c r="D14" s="109">
        <v>14830149</v>
      </c>
      <c r="E14" s="115">
        <f t="shared" si="0"/>
        <v>2.3801851215385739</v>
      </c>
    </row>
    <row r="15" spans="1:5" x14ac:dyDescent="0.2">
      <c r="A15" s="81"/>
      <c r="B15" s="101"/>
      <c r="C15" s="109"/>
      <c r="D15" s="109"/>
      <c r="E15" s="115"/>
    </row>
    <row r="16" spans="1:5" x14ac:dyDescent="0.2">
      <c r="A16" s="78" t="s">
        <v>100</v>
      </c>
      <c r="B16" s="101" t="s">
        <v>99</v>
      </c>
      <c r="C16" s="107">
        <v>36872811</v>
      </c>
      <c r="D16" s="107">
        <f>SUM(D13:D14)</f>
        <v>36614393</v>
      </c>
      <c r="E16" s="114">
        <f t="shared" si="0"/>
        <v>0.70578255933398282</v>
      </c>
    </row>
    <row r="17" spans="1:5" ht="16.899999999999999" customHeight="1" x14ac:dyDescent="0.2">
      <c r="A17" s="80" t="s">
        <v>221</v>
      </c>
      <c r="B17" s="99"/>
      <c r="C17" s="113"/>
      <c r="D17" s="113"/>
      <c r="E17" s="116"/>
    </row>
    <row r="18" spans="1:5" ht="16.899999999999999" customHeight="1" x14ac:dyDescent="0.2">
      <c r="A18" s="80" t="s">
        <v>222</v>
      </c>
      <c r="B18" s="101" t="s">
        <v>99</v>
      </c>
      <c r="C18" s="109">
        <v>17169883</v>
      </c>
      <c r="D18" s="109">
        <v>17663140</v>
      </c>
      <c r="E18" s="115">
        <f t="shared" ref="E18:E24" si="1">C18/D18*100-100</f>
        <v>-2.7925782165571889</v>
      </c>
    </row>
    <row r="19" spans="1:5" ht="16.899999999999999" customHeight="1" x14ac:dyDescent="0.2">
      <c r="A19" s="81" t="s">
        <v>223</v>
      </c>
      <c r="B19" s="101" t="s">
        <v>99</v>
      </c>
      <c r="C19" s="109">
        <v>8777993</v>
      </c>
      <c r="D19" s="109">
        <v>7897218</v>
      </c>
      <c r="E19" s="115">
        <f t="shared" si="1"/>
        <v>11.152978175352388</v>
      </c>
    </row>
    <row r="20" spans="1:5" ht="16.899999999999999" customHeight="1" x14ac:dyDescent="0.2">
      <c r="A20" s="81" t="s">
        <v>224</v>
      </c>
      <c r="B20" s="101" t="s">
        <v>99</v>
      </c>
      <c r="C20" s="109">
        <v>4638801</v>
      </c>
      <c r="D20" s="109">
        <v>4282133</v>
      </c>
      <c r="E20" s="115">
        <f t="shared" si="1"/>
        <v>8.3292135017758682</v>
      </c>
    </row>
    <row r="21" spans="1:5" ht="16.899999999999999" customHeight="1" x14ac:dyDescent="0.2">
      <c r="A21" s="81" t="s">
        <v>225</v>
      </c>
      <c r="B21" s="101" t="s">
        <v>99</v>
      </c>
      <c r="C21" s="109">
        <v>4219974</v>
      </c>
      <c r="D21" s="109">
        <v>4301742</v>
      </c>
      <c r="E21" s="115">
        <f t="shared" si="1"/>
        <v>-1.9008113457292382</v>
      </c>
    </row>
    <row r="22" spans="1:5" ht="16.899999999999999" customHeight="1" x14ac:dyDescent="0.2">
      <c r="A22" s="81" t="s">
        <v>226</v>
      </c>
      <c r="B22" s="101" t="s">
        <v>99</v>
      </c>
      <c r="C22" s="109">
        <v>451273</v>
      </c>
      <c r="D22" s="109">
        <v>503431</v>
      </c>
      <c r="E22" s="115">
        <f t="shared" si="1"/>
        <v>-10.3605062064116</v>
      </c>
    </row>
    <row r="23" spans="1:5" ht="16.899999999999999" customHeight="1" x14ac:dyDescent="0.2">
      <c r="A23" s="81" t="s">
        <v>227</v>
      </c>
      <c r="B23" s="101" t="s">
        <v>99</v>
      </c>
      <c r="C23" s="109">
        <v>180095</v>
      </c>
      <c r="D23" s="109">
        <v>238222</v>
      </c>
      <c r="E23" s="115">
        <f t="shared" si="1"/>
        <v>-24.400349254057147</v>
      </c>
    </row>
    <row r="24" spans="1:5" ht="16.899999999999999" customHeight="1" x14ac:dyDescent="0.2">
      <c r="A24" s="81" t="s">
        <v>228</v>
      </c>
      <c r="B24" s="101" t="s">
        <v>99</v>
      </c>
      <c r="C24" s="109">
        <v>350645</v>
      </c>
      <c r="D24" s="109">
        <v>289827</v>
      </c>
      <c r="E24" s="115">
        <f t="shared" si="1"/>
        <v>20.984242323869069</v>
      </c>
    </row>
    <row r="25" spans="1:5" x14ac:dyDescent="0.2">
      <c r="A25" s="81"/>
      <c r="B25" s="101"/>
      <c r="C25" s="109"/>
      <c r="D25" s="109"/>
      <c r="E25" s="115"/>
    </row>
    <row r="26" spans="1:5" x14ac:dyDescent="0.2">
      <c r="A26" s="81" t="s">
        <v>107</v>
      </c>
      <c r="B26" s="99"/>
      <c r="C26" s="113"/>
      <c r="D26" s="113"/>
      <c r="E26" s="116"/>
    </row>
    <row r="27" spans="1:5" x14ac:dyDescent="0.2">
      <c r="A27" s="81" t="s">
        <v>108</v>
      </c>
      <c r="B27" s="101" t="s">
        <v>99</v>
      </c>
      <c r="C27" s="109">
        <v>19040669</v>
      </c>
      <c r="D27" s="109">
        <v>19200739</v>
      </c>
      <c r="E27" s="115">
        <f>C27/D27*100-100</f>
        <v>-0.8336658292162582</v>
      </c>
    </row>
    <row r="28" spans="1:5" x14ac:dyDescent="0.2">
      <c r="A28" s="80"/>
      <c r="B28" s="99"/>
      <c r="C28" s="80"/>
      <c r="D28" s="80"/>
      <c r="E28" s="88"/>
    </row>
    <row r="29" spans="1:5" x14ac:dyDescent="0.2">
      <c r="A29" s="71"/>
      <c r="B29" s="96"/>
      <c r="C29" s="210" t="s">
        <v>217</v>
      </c>
      <c r="D29" s="205"/>
      <c r="E29" s="205"/>
    </row>
    <row r="30" spans="1:5" x14ac:dyDescent="0.2">
      <c r="A30" s="86"/>
      <c r="B30" s="97"/>
      <c r="C30" s="86"/>
      <c r="D30" s="86"/>
      <c r="E30" s="89"/>
    </row>
    <row r="31" spans="1:5" x14ac:dyDescent="0.2">
      <c r="A31" s="90" t="s">
        <v>109</v>
      </c>
      <c r="B31" s="104" t="s">
        <v>95</v>
      </c>
      <c r="C31" s="107">
        <v>13902665</v>
      </c>
      <c r="D31" s="107">
        <v>14286954</v>
      </c>
      <c r="E31" s="114">
        <f t="shared" ref="E31" si="2">C31/D31*100-100</f>
        <v>-2.6897895800602356</v>
      </c>
    </row>
    <row r="32" spans="1:5" ht="16.899999999999999" customHeight="1" x14ac:dyDescent="0.2">
      <c r="A32" s="80" t="s">
        <v>221</v>
      </c>
      <c r="B32" s="101"/>
      <c r="C32" s="109"/>
      <c r="D32" s="109"/>
      <c r="E32" s="115"/>
    </row>
    <row r="33" spans="1:5" ht="16.899999999999999" customHeight="1" x14ac:dyDescent="0.2">
      <c r="A33" s="80" t="s">
        <v>224</v>
      </c>
      <c r="B33" s="101" t="s">
        <v>99</v>
      </c>
      <c r="C33" s="109">
        <v>5962867</v>
      </c>
      <c r="D33" s="109">
        <v>6027857</v>
      </c>
      <c r="E33" s="115">
        <f t="shared" ref="E33:E37" si="3">C33/D33*100-100</f>
        <v>-1.0781609450920939</v>
      </c>
    </row>
    <row r="34" spans="1:5" ht="16.899999999999999" customHeight="1" x14ac:dyDescent="0.2">
      <c r="A34" s="80" t="s">
        <v>225</v>
      </c>
      <c r="B34" s="101" t="s">
        <v>99</v>
      </c>
      <c r="C34" s="109">
        <v>1964305</v>
      </c>
      <c r="D34" s="109">
        <v>1903791</v>
      </c>
      <c r="E34" s="115">
        <f t="shared" si="3"/>
        <v>3.1786052145429835</v>
      </c>
    </row>
    <row r="35" spans="1:5" ht="16.899999999999999" customHeight="1" x14ac:dyDescent="0.2">
      <c r="A35" s="80" t="s">
        <v>229</v>
      </c>
      <c r="B35" s="101" t="s">
        <v>99</v>
      </c>
      <c r="C35" s="109">
        <v>1587499</v>
      </c>
      <c r="D35" s="109">
        <v>1583769</v>
      </c>
      <c r="E35" s="115">
        <f t="shared" si="3"/>
        <v>0.23551414379244306</v>
      </c>
    </row>
    <row r="36" spans="1:5" ht="16.899999999999999" customHeight="1" x14ac:dyDescent="0.2">
      <c r="A36" s="80" t="s">
        <v>230</v>
      </c>
      <c r="B36" s="101" t="s">
        <v>99</v>
      </c>
      <c r="C36" s="109">
        <v>1400239</v>
      </c>
      <c r="D36" s="109">
        <v>1374720</v>
      </c>
      <c r="E36" s="115">
        <f t="shared" si="3"/>
        <v>1.8563052839851082</v>
      </c>
    </row>
    <row r="37" spans="1:5" ht="16.899999999999999" customHeight="1" x14ac:dyDescent="0.2">
      <c r="A37" s="93" t="s">
        <v>231</v>
      </c>
      <c r="B37" s="102" t="s">
        <v>99</v>
      </c>
      <c r="C37" s="111">
        <v>356628</v>
      </c>
      <c r="D37" s="111">
        <v>388724</v>
      </c>
      <c r="E37" s="117">
        <f t="shared" si="3"/>
        <v>-8.2567580082526462</v>
      </c>
    </row>
  </sheetData>
  <mergeCells count="7">
    <mergeCell ref="A1:E1"/>
    <mergeCell ref="B3:B4"/>
    <mergeCell ref="A3:A4"/>
    <mergeCell ref="C3:D3"/>
    <mergeCell ref="C29:E29"/>
    <mergeCell ref="C11:E11"/>
    <mergeCell ref="C6:E6"/>
  </mergeCells>
  <conditionalFormatting sqref="A5:E37">
    <cfRule type="expression" dxfId="13" priority="1">
      <formula>MOD(ROW(),2)=0</formula>
    </cfRule>
    <cfRule type="expression" dxfId="12" priority="2">
      <formula>MOD(ZEIE(),2)=0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2 - j/12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view="pageLayout" topLeftCell="A32" zoomScaleNormal="100" workbookViewId="0">
      <selection activeCell="C33" sqref="C33"/>
    </sheetView>
  </sheetViews>
  <sheetFormatPr baseColWidth="10" defaultRowHeight="12.75" x14ac:dyDescent="0.2"/>
  <cols>
    <col min="1" max="1" width="23.140625" customWidth="1"/>
    <col min="2" max="2" width="8.7109375" customWidth="1"/>
    <col min="3" max="4" width="11.7109375" customWidth="1"/>
    <col min="5" max="5" width="8.7109375" customWidth="1"/>
    <col min="6" max="6" width="11.7109375" customWidth="1"/>
    <col min="7" max="8" width="10.140625" customWidth="1"/>
  </cols>
  <sheetData>
    <row r="1" spans="1:8" x14ac:dyDescent="0.2">
      <c r="A1" s="204" t="s">
        <v>297</v>
      </c>
      <c r="B1" s="204"/>
      <c r="C1" s="204"/>
      <c r="D1" s="204"/>
      <c r="E1" s="204"/>
      <c r="F1" s="204"/>
      <c r="G1" s="184"/>
      <c r="H1" s="184"/>
    </row>
    <row r="2" spans="1:8" x14ac:dyDescent="0.2">
      <c r="A2" s="76"/>
      <c r="B2" s="76"/>
      <c r="C2" s="76"/>
      <c r="D2" s="76"/>
    </row>
    <row r="3" spans="1:8" ht="19.899999999999999" customHeight="1" x14ac:dyDescent="0.2">
      <c r="A3" s="211" t="s">
        <v>113</v>
      </c>
      <c r="B3" s="212" t="s">
        <v>114</v>
      </c>
      <c r="C3" s="212"/>
      <c r="D3" s="212"/>
      <c r="E3" s="212"/>
      <c r="F3" s="212"/>
      <c r="G3" s="212"/>
      <c r="H3" s="213" t="s">
        <v>234</v>
      </c>
    </row>
    <row r="4" spans="1:8" ht="19.899999999999999" customHeight="1" x14ac:dyDescent="0.2">
      <c r="A4" s="211"/>
      <c r="B4" s="212" t="s">
        <v>115</v>
      </c>
      <c r="C4" s="212"/>
      <c r="D4" s="212"/>
      <c r="E4" s="212"/>
      <c r="F4" s="212"/>
      <c r="G4" s="212"/>
      <c r="H4" s="213"/>
    </row>
    <row r="5" spans="1:8" ht="19.899999999999999" customHeight="1" x14ac:dyDescent="0.2">
      <c r="A5" s="211"/>
      <c r="B5" s="212">
        <v>2012</v>
      </c>
      <c r="C5" s="212"/>
      <c r="D5" s="212"/>
      <c r="E5" s="212">
        <v>2011</v>
      </c>
      <c r="F5" s="212"/>
      <c r="G5" s="212"/>
      <c r="H5" s="214"/>
    </row>
    <row r="6" spans="1:8" ht="39.6" customHeight="1" x14ac:dyDescent="0.2">
      <c r="A6" s="211"/>
      <c r="B6" s="133" t="s">
        <v>95</v>
      </c>
      <c r="C6" s="133" t="s">
        <v>214</v>
      </c>
      <c r="D6" s="133" t="s">
        <v>215</v>
      </c>
      <c r="E6" s="133" t="s">
        <v>95</v>
      </c>
      <c r="F6" s="133" t="s">
        <v>214</v>
      </c>
      <c r="G6" s="133" t="s">
        <v>215</v>
      </c>
      <c r="H6" s="214"/>
    </row>
    <row r="7" spans="1:8" x14ac:dyDescent="0.2">
      <c r="A7" s="128"/>
      <c r="B7" s="82"/>
      <c r="C7" s="82"/>
      <c r="D7" s="82"/>
      <c r="E7" s="68"/>
      <c r="F7" s="68"/>
      <c r="G7" s="68"/>
      <c r="H7" s="69"/>
    </row>
    <row r="8" spans="1:8" x14ac:dyDescent="0.2">
      <c r="A8" s="129" t="s">
        <v>116</v>
      </c>
      <c r="B8" s="87">
        <v>6114</v>
      </c>
      <c r="C8" s="87">
        <v>3985926</v>
      </c>
      <c r="D8" s="87">
        <v>2177282</v>
      </c>
      <c r="E8" s="87">
        <v>6591</v>
      </c>
      <c r="F8" s="87">
        <v>3903147</v>
      </c>
      <c r="G8" s="87">
        <v>3001520</v>
      </c>
      <c r="H8" s="125">
        <v>-7.2371415566681776</v>
      </c>
    </row>
    <row r="9" spans="1:8" ht="16.899999999999999" customHeight="1" x14ac:dyDescent="0.2">
      <c r="A9" s="129" t="s">
        <v>117</v>
      </c>
      <c r="B9" s="87">
        <v>0</v>
      </c>
      <c r="C9" s="87"/>
      <c r="D9" s="87"/>
      <c r="E9" s="87">
        <v>0</v>
      </c>
      <c r="F9" s="87"/>
      <c r="G9" s="87"/>
      <c r="H9" s="125" t="s">
        <v>82</v>
      </c>
    </row>
    <row r="10" spans="1:8" ht="16.899999999999999" customHeight="1" x14ac:dyDescent="0.2">
      <c r="A10" s="129" t="s">
        <v>118</v>
      </c>
      <c r="B10" s="87">
        <v>137</v>
      </c>
      <c r="C10" s="87">
        <v>6996285</v>
      </c>
      <c r="D10" s="87">
        <v>795745</v>
      </c>
      <c r="E10" s="87">
        <v>138</v>
      </c>
      <c r="F10" s="87">
        <v>8103004</v>
      </c>
      <c r="G10" s="87">
        <v>889106</v>
      </c>
      <c r="H10" s="125">
        <v>-0.72463768115942173</v>
      </c>
    </row>
    <row r="11" spans="1:8" ht="16.899999999999999" customHeight="1" x14ac:dyDescent="0.2">
      <c r="A11" s="129" t="s">
        <v>119</v>
      </c>
      <c r="B11" s="87">
        <v>48736</v>
      </c>
      <c r="C11" s="87">
        <v>490322512</v>
      </c>
      <c r="D11" s="87">
        <v>110034060</v>
      </c>
      <c r="E11" s="87">
        <v>46038</v>
      </c>
      <c r="F11" s="87">
        <v>468967292</v>
      </c>
      <c r="G11" s="92" t="s">
        <v>20</v>
      </c>
      <c r="H11" s="125">
        <v>5.8603762109561615</v>
      </c>
    </row>
    <row r="12" spans="1:8" ht="16.899999999999999" customHeight="1" x14ac:dyDescent="0.2">
      <c r="A12" s="129" t="s">
        <v>120</v>
      </c>
      <c r="B12" s="87">
        <v>1849</v>
      </c>
      <c r="C12" s="87">
        <v>6019893</v>
      </c>
      <c r="D12" s="87">
        <v>9055954</v>
      </c>
      <c r="E12" s="87">
        <v>2125</v>
      </c>
      <c r="F12" s="87">
        <v>5904026</v>
      </c>
      <c r="G12" s="87">
        <v>9007136</v>
      </c>
      <c r="H12" s="125">
        <v>-12.988235294117644</v>
      </c>
    </row>
    <row r="13" spans="1:8" ht="16.899999999999999" customHeight="1" x14ac:dyDescent="0.2">
      <c r="A13" s="129" t="s">
        <v>121</v>
      </c>
      <c r="B13" s="87">
        <v>0</v>
      </c>
      <c r="C13" s="87"/>
      <c r="D13" s="87"/>
      <c r="E13" s="87">
        <v>11</v>
      </c>
      <c r="F13" s="87">
        <v>5202</v>
      </c>
      <c r="G13" s="87">
        <v>8480</v>
      </c>
      <c r="H13" s="125" t="s">
        <v>82</v>
      </c>
    </row>
    <row r="14" spans="1:8" ht="16.899999999999999" customHeight="1" x14ac:dyDescent="0.2">
      <c r="A14" s="129" t="s">
        <v>122</v>
      </c>
      <c r="B14" s="87">
        <v>796</v>
      </c>
      <c r="C14" s="87">
        <v>1774931</v>
      </c>
      <c r="D14" s="87">
        <v>2022810</v>
      </c>
      <c r="E14" s="87">
        <v>428</v>
      </c>
      <c r="F14" s="87">
        <v>966897</v>
      </c>
      <c r="G14" s="87">
        <v>1256700</v>
      </c>
      <c r="H14" s="125">
        <v>85.981308411214968</v>
      </c>
    </row>
    <row r="15" spans="1:8" ht="16.899999999999999" customHeight="1" x14ac:dyDescent="0.2">
      <c r="A15" s="129" t="s">
        <v>123</v>
      </c>
      <c r="B15" s="87">
        <v>517</v>
      </c>
      <c r="C15" s="87">
        <v>4568565</v>
      </c>
      <c r="D15" s="87">
        <v>6943087</v>
      </c>
      <c r="E15" s="87">
        <v>580</v>
      </c>
      <c r="F15" s="87">
        <v>4634340</v>
      </c>
      <c r="G15" s="87">
        <v>6781945</v>
      </c>
      <c r="H15" s="125">
        <v>-10.862068965517253</v>
      </c>
    </row>
    <row r="16" spans="1:8" ht="12.75" customHeight="1" x14ac:dyDescent="0.2">
      <c r="A16" s="130" t="s">
        <v>233</v>
      </c>
      <c r="B16" s="87">
        <v>18</v>
      </c>
      <c r="C16" s="87">
        <v>81004</v>
      </c>
      <c r="D16" s="87">
        <v>159493</v>
      </c>
      <c r="E16" s="87">
        <v>33</v>
      </c>
      <c r="F16" s="87">
        <v>113121</v>
      </c>
      <c r="G16" s="87">
        <v>242290</v>
      </c>
      <c r="H16" s="125">
        <v>-45.45454545454546</v>
      </c>
    </row>
    <row r="17" spans="1:8" ht="16.899999999999999" customHeight="1" x14ac:dyDescent="0.2">
      <c r="A17" s="129" t="s">
        <v>124</v>
      </c>
      <c r="B17" s="87">
        <v>5</v>
      </c>
      <c r="C17" s="87">
        <v>23765</v>
      </c>
      <c r="D17" s="87">
        <v>45859</v>
      </c>
      <c r="E17" s="87">
        <v>3</v>
      </c>
      <c r="F17" s="87">
        <v>3376</v>
      </c>
      <c r="G17" s="87">
        <v>4771</v>
      </c>
      <c r="H17" s="125">
        <v>66.666666666666686</v>
      </c>
    </row>
    <row r="18" spans="1:8" ht="25.5" customHeight="1" x14ac:dyDescent="0.2">
      <c r="A18" s="131" t="s">
        <v>21</v>
      </c>
      <c r="B18" s="132">
        <v>58172</v>
      </c>
      <c r="C18" s="122">
        <v>513772881</v>
      </c>
      <c r="D18" s="122">
        <v>131234290</v>
      </c>
      <c r="E18" s="122">
        <v>55947</v>
      </c>
      <c r="F18" s="122">
        <v>492600405</v>
      </c>
      <c r="G18" s="123" t="s">
        <v>20</v>
      </c>
      <c r="H18" s="177">
        <v>3.9769782115216117</v>
      </c>
    </row>
    <row r="19" spans="1:8" x14ac:dyDescent="0.2">
      <c r="A19" s="76"/>
      <c r="B19" s="83"/>
      <c r="C19" s="83"/>
      <c r="D19" s="83"/>
      <c r="F19" s="70"/>
      <c r="G19" s="70"/>
    </row>
    <row r="20" spans="1:8" x14ac:dyDescent="0.2">
      <c r="A20" s="76"/>
      <c r="B20" s="83"/>
      <c r="C20" s="83"/>
      <c r="D20" s="83"/>
      <c r="F20" s="70"/>
      <c r="G20" s="70"/>
    </row>
    <row r="21" spans="1:8" x14ac:dyDescent="0.2">
      <c r="A21" s="76"/>
      <c r="B21" s="83"/>
      <c r="C21" s="83"/>
      <c r="D21" s="83"/>
      <c r="F21" s="70"/>
      <c r="G21" s="70"/>
    </row>
    <row r="22" spans="1:8" x14ac:dyDescent="0.2">
      <c r="A22" s="76"/>
      <c r="B22" s="83"/>
      <c r="C22" s="83"/>
      <c r="D22" s="83"/>
      <c r="F22" s="70"/>
      <c r="G22" s="70"/>
    </row>
    <row r="23" spans="1:8" x14ac:dyDescent="0.2">
      <c r="A23" s="76"/>
      <c r="B23" s="83"/>
      <c r="C23" s="83"/>
      <c r="D23" s="83"/>
      <c r="F23" s="70"/>
      <c r="G23" s="70"/>
    </row>
    <row r="24" spans="1:8" x14ac:dyDescent="0.2">
      <c r="A24" s="76"/>
      <c r="B24" s="83"/>
      <c r="C24" s="83"/>
      <c r="D24" s="83"/>
      <c r="F24" s="70"/>
      <c r="G24" s="70"/>
    </row>
    <row r="25" spans="1:8" x14ac:dyDescent="0.2">
      <c r="A25" s="76"/>
      <c r="B25" s="76"/>
      <c r="C25" s="76"/>
      <c r="D25" s="76"/>
    </row>
    <row r="26" spans="1:8" x14ac:dyDescent="0.2">
      <c r="A26" s="215" t="s">
        <v>298</v>
      </c>
      <c r="B26" s="216"/>
      <c r="C26" s="216"/>
      <c r="D26" s="216"/>
      <c r="E26" s="216"/>
      <c r="F26" s="216"/>
      <c r="G26" s="217"/>
      <c r="H26" s="217"/>
    </row>
    <row r="27" spans="1:8" x14ac:dyDescent="0.2">
      <c r="A27" s="80"/>
      <c r="B27" s="80"/>
      <c r="C27" s="80"/>
      <c r="D27" s="80"/>
      <c r="E27" s="71"/>
      <c r="F27" s="71"/>
      <c r="G27" s="71"/>
      <c r="H27" s="71"/>
    </row>
    <row r="28" spans="1:8" ht="19.899999999999999" customHeight="1" x14ac:dyDescent="0.2">
      <c r="A28" s="211" t="s">
        <v>232</v>
      </c>
      <c r="B28" s="212" t="s">
        <v>114</v>
      </c>
      <c r="C28" s="212"/>
      <c r="D28" s="212"/>
      <c r="E28" s="212"/>
      <c r="F28" s="212"/>
      <c r="G28" s="212"/>
      <c r="H28" s="213" t="s">
        <v>234</v>
      </c>
    </row>
    <row r="29" spans="1:8" ht="19.899999999999999" customHeight="1" x14ac:dyDescent="0.2">
      <c r="A29" s="211"/>
      <c r="B29" s="212" t="s">
        <v>115</v>
      </c>
      <c r="C29" s="212"/>
      <c r="D29" s="212"/>
      <c r="E29" s="212"/>
      <c r="F29" s="212"/>
      <c r="G29" s="212"/>
      <c r="H29" s="213"/>
    </row>
    <row r="30" spans="1:8" ht="19.899999999999999" customHeight="1" x14ac:dyDescent="0.2">
      <c r="A30" s="211"/>
      <c r="B30" s="212">
        <v>2012</v>
      </c>
      <c r="C30" s="212"/>
      <c r="D30" s="212"/>
      <c r="E30" s="212">
        <v>2011</v>
      </c>
      <c r="F30" s="212"/>
      <c r="G30" s="212"/>
      <c r="H30" s="214"/>
    </row>
    <row r="31" spans="1:8" ht="39.6" customHeight="1" x14ac:dyDescent="0.2">
      <c r="A31" s="211"/>
      <c r="B31" s="133" t="s">
        <v>95</v>
      </c>
      <c r="C31" s="133" t="s">
        <v>214</v>
      </c>
      <c r="D31" s="133" t="s">
        <v>215</v>
      </c>
      <c r="E31" s="133" t="s">
        <v>95</v>
      </c>
      <c r="F31" s="133" t="s">
        <v>214</v>
      </c>
      <c r="G31" s="133" t="s">
        <v>215</v>
      </c>
      <c r="H31" s="214"/>
    </row>
    <row r="32" spans="1:8" x14ac:dyDescent="0.2">
      <c r="A32" s="119"/>
      <c r="B32" s="82"/>
      <c r="C32" s="82"/>
      <c r="D32" s="82"/>
      <c r="E32" s="82"/>
      <c r="F32" s="82"/>
      <c r="G32" s="82"/>
      <c r="H32" s="118"/>
    </row>
    <row r="33" spans="1:8" x14ac:dyDescent="0.2">
      <c r="A33" s="120" t="s">
        <v>239</v>
      </c>
      <c r="B33" s="87">
        <v>10862</v>
      </c>
      <c r="C33" s="87">
        <v>5081200</v>
      </c>
      <c r="D33" s="87">
        <v>2905529</v>
      </c>
      <c r="E33" s="87">
        <v>12095</v>
      </c>
      <c r="F33" s="87">
        <v>5702648</v>
      </c>
      <c r="G33" s="124" t="s">
        <v>20</v>
      </c>
      <c r="H33" s="125">
        <v>-10.194295163290619</v>
      </c>
    </row>
    <row r="34" spans="1:8" ht="16.899999999999999" customHeight="1" x14ac:dyDescent="0.2">
      <c r="A34" s="120" t="s">
        <v>236</v>
      </c>
      <c r="B34" s="87">
        <v>25044</v>
      </c>
      <c r="C34" s="87">
        <v>70205641</v>
      </c>
      <c r="D34" s="87">
        <v>19110061</v>
      </c>
      <c r="E34" s="87">
        <v>21665</v>
      </c>
      <c r="F34" s="87">
        <v>52017148</v>
      </c>
      <c r="G34" s="124" t="s">
        <v>20</v>
      </c>
      <c r="H34" s="125">
        <v>15.596584352642509</v>
      </c>
    </row>
    <row r="35" spans="1:8" ht="16.899999999999999" customHeight="1" x14ac:dyDescent="0.2">
      <c r="A35" s="120" t="s">
        <v>235</v>
      </c>
      <c r="B35" s="87">
        <v>17101</v>
      </c>
      <c r="C35" s="87">
        <v>254181464</v>
      </c>
      <c r="D35" s="87">
        <v>58234657</v>
      </c>
      <c r="E35" s="87">
        <v>17098</v>
      </c>
      <c r="F35" s="87">
        <v>254384736</v>
      </c>
      <c r="G35" s="124" t="s">
        <v>20</v>
      </c>
      <c r="H35" s="125">
        <v>1.7545911802542946E-2</v>
      </c>
    </row>
    <row r="36" spans="1:8" ht="16.899999999999999" customHeight="1" x14ac:dyDescent="0.2">
      <c r="A36" s="120" t="s">
        <v>237</v>
      </c>
      <c r="B36" s="87">
        <v>4683</v>
      </c>
      <c r="C36" s="87">
        <v>147984570</v>
      </c>
      <c r="D36" s="87">
        <v>43781829</v>
      </c>
      <c r="E36" s="87">
        <v>4599</v>
      </c>
      <c r="F36" s="87">
        <v>142964460</v>
      </c>
      <c r="G36" s="124" t="s">
        <v>20</v>
      </c>
      <c r="H36" s="125">
        <v>1.8264840182648356</v>
      </c>
    </row>
    <row r="37" spans="1:8" ht="16.899999999999999" customHeight="1" x14ac:dyDescent="0.2">
      <c r="A37" s="120" t="s">
        <v>238</v>
      </c>
      <c r="B37" s="87">
        <v>482</v>
      </c>
      <c r="C37" s="87">
        <v>36320006</v>
      </c>
      <c r="D37" s="87">
        <v>7202214</v>
      </c>
      <c r="E37" s="87">
        <v>490</v>
      </c>
      <c r="F37" s="87">
        <v>37531413</v>
      </c>
      <c r="G37" s="124" t="s">
        <v>20</v>
      </c>
      <c r="H37" s="125">
        <v>-1.6326530612244881</v>
      </c>
    </row>
    <row r="38" spans="1:8" ht="25.5" customHeight="1" x14ac:dyDescent="0.2">
      <c r="A38" s="121" t="s">
        <v>21</v>
      </c>
      <c r="B38" s="122">
        <v>58172</v>
      </c>
      <c r="C38" s="122">
        <v>513772881</v>
      </c>
      <c r="D38" s="122">
        <v>131234290</v>
      </c>
      <c r="E38" s="122">
        <v>55947</v>
      </c>
      <c r="F38" s="122">
        <v>492600405</v>
      </c>
      <c r="G38" s="126" t="s">
        <v>20</v>
      </c>
      <c r="H38" s="127">
        <v>3.9769782115216117</v>
      </c>
    </row>
    <row r="39" spans="1:8" x14ac:dyDescent="0.2">
      <c r="A39" s="76"/>
      <c r="B39" s="76"/>
      <c r="C39" s="76"/>
      <c r="D39" s="76"/>
    </row>
  </sheetData>
  <mergeCells count="14">
    <mergeCell ref="A1:H1"/>
    <mergeCell ref="A28:A31"/>
    <mergeCell ref="B28:G28"/>
    <mergeCell ref="H28:H31"/>
    <mergeCell ref="B29:G29"/>
    <mergeCell ref="B30:D30"/>
    <mergeCell ref="E30:G30"/>
    <mergeCell ref="A26:H26"/>
    <mergeCell ref="A3:A6"/>
    <mergeCell ref="B3:G3"/>
    <mergeCell ref="H3:H6"/>
    <mergeCell ref="B4:G4"/>
    <mergeCell ref="B5:D5"/>
    <mergeCell ref="E5:G5"/>
  </mergeCells>
  <conditionalFormatting sqref="A32:H38">
    <cfRule type="expression" dxfId="11" priority="2">
      <formula>MOD(ROW(),2)=1</formula>
    </cfRule>
  </conditionalFormatting>
  <conditionalFormatting sqref="A7:H18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6" orientation="portrait" r:id="rId1"/>
  <headerFooter scaleWithDoc="0">
    <oddFooter>&amp;L&amp;8Statistikamt Nord&amp;C&amp;8&amp;P&amp;R&amp;8Statistischer Bericht H II 2 - j/12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Layout" topLeftCell="A22" zoomScaleNormal="100" workbookViewId="0">
      <selection activeCell="C33" sqref="C33"/>
    </sheetView>
  </sheetViews>
  <sheetFormatPr baseColWidth="10" defaultRowHeight="12.75" x14ac:dyDescent="0.2"/>
  <cols>
    <col min="1" max="1" width="6.42578125" customWidth="1"/>
    <col min="2" max="2" width="35.85546875" customWidth="1"/>
    <col min="3" max="6" width="10.140625" customWidth="1"/>
    <col min="7" max="7" width="8.140625" customWidth="1"/>
  </cols>
  <sheetData>
    <row r="1" spans="1:7" ht="14.25" customHeight="1" x14ac:dyDescent="0.2">
      <c r="A1" s="204" t="s">
        <v>299</v>
      </c>
      <c r="B1" s="216"/>
      <c r="C1" s="216"/>
      <c r="D1" s="216"/>
      <c r="E1" s="216"/>
      <c r="F1" s="216"/>
      <c r="G1" s="216"/>
    </row>
    <row r="2" spans="1:7" x14ac:dyDescent="0.2">
      <c r="A2" s="76"/>
      <c r="B2" s="76"/>
      <c r="C2" s="76"/>
    </row>
    <row r="3" spans="1:7" ht="28.35" customHeight="1" x14ac:dyDescent="0.2">
      <c r="A3" s="208" t="s">
        <v>125</v>
      </c>
      <c r="B3" s="209"/>
      <c r="C3" s="224" t="s">
        <v>126</v>
      </c>
      <c r="D3" s="209" t="s">
        <v>249</v>
      </c>
      <c r="E3" s="209"/>
      <c r="F3" s="224" t="s">
        <v>127</v>
      </c>
      <c r="G3" s="225" t="s">
        <v>309</v>
      </c>
    </row>
    <row r="4" spans="1:7" ht="28.35" customHeight="1" x14ac:dyDescent="0.2">
      <c r="A4" s="208"/>
      <c r="B4" s="209"/>
      <c r="C4" s="224"/>
      <c r="D4" s="106" t="s">
        <v>128</v>
      </c>
      <c r="E4" s="106" t="s">
        <v>129</v>
      </c>
      <c r="F4" s="224"/>
      <c r="G4" s="226"/>
    </row>
    <row r="5" spans="1:7" ht="25.5" customHeight="1" x14ac:dyDescent="0.2">
      <c r="A5" s="208"/>
      <c r="B5" s="209"/>
      <c r="C5" s="209" t="s">
        <v>130</v>
      </c>
      <c r="D5" s="209"/>
      <c r="E5" s="209"/>
      <c r="F5" s="209"/>
      <c r="G5" s="226"/>
    </row>
    <row r="6" spans="1:7" x14ac:dyDescent="0.2">
      <c r="A6" s="137"/>
      <c r="B6" s="138"/>
      <c r="C6" s="134"/>
      <c r="D6" s="134"/>
      <c r="E6" s="134"/>
      <c r="F6" s="134"/>
      <c r="G6" s="135"/>
    </row>
    <row r="7" spans="1:7" x14ac:dyDescent="0.2">
      <c r="A7" s="223" t="s">
        <v>131</v>
      </c>
      <c r="B7" s="221"/>
      <c r="C7" s="87">
        <f>SUM(D7:E7)</f>
        <v>12007561</v>
      </c>
      <c r="D7" s="87">
        <v>8913232</v>
      </c>
      <c r="E7" s="87">
        <v>3094329</v>
      </c>
      <c r="F7" s="87">
        <v>11606657</v>
      </c>
      <c r="G7" s="110">
        <f t="shared" ref="G7:G20" si="0">C7/F7*100-100</f>
        <v>3.4540867366029744</v>
      </c>
    </row>
    <row r="8" spans="1:7" ht="15.6" customHeight="1" x14ac:dyDescent="0.2">
      <c r="A8" s="220" t="s">
        <v>240</v>
      </c>
      <c r="B8" s="221"/>
      <c r="C8" s="75"/>
      <c r="D8" s="75"/>
      <c r="E8" s="75"/>
      <c r="F8" s="75"/>
      <c r="G8" s="136"/>
    </row>
    <row r="9" spans="1:7" x14ac:dyDescent="0.2">
      <c r="A9" s="220" t="s">
        <v>241</v>
      </c>
      <c r="B9" s="221"/>
      <c r="C9" s="87">
        <f>SUM(D9:E9)</f>
        <v>6744755</v>
      </c>
      <c r="D9" s="87">
        <v>5037987</v>
      </c>
      <c r="E9" s="87">
        <v>1706768</v>
      </c>
      <c r="F9" s="87">
        <v>6495369</v>
      </c>
      <c r="G9" s="110">
        <f>C9/F9*100-100</f>
        <v>3.8394431478796776</v>
      </c>
    </row>
    <row r="10" spans="1:7" x14ac:dyDescent="0.2">
      <c r="A10" s="220" t="s">
        <v>242</v>
      </c>
      <c r="B10" s="221"/>
      <c r="C10" s="87">
        <f>SUM(D10:E10)</f>
        <v>5262806</v>
      </c>
      <c r="D10" s="87">
        <v>3875245</v>
      </c>
      <c r="E10" s="87">
        <v>1387561</v>
      </c>
      <c r="F10" s="87">
        <v>5111288</v>
      </c>
      <c r="G10" s="110">
        <f>C10/F10*100-100</f>
        <v>2.9643800153698976</v>
      </c>
    </row>
    <row r="11" spans="1:7" ht="19.899999999999999" customHeight="1" x14ac:dyDescent="0.2">
      <c r="A11" s="220" t="s">
        <v>132</v>
      </c>
      <c r="B11" s="221"/>
      <c r="C11" s="87">
        <f t="shared" ref="C11" si="1">SUM(D11:E11)</f>
        <v>24865250</v>
      </c>
      <c r="D11" s="87">
        <v>12776445</v>
      </c>
      <c r="E11" s="87">
        <v>12088805</v>
      </c>
      <c r="F11" s="87">
        <v>25007736</v>
      </c>
      <c r="G11" s="110">
        <f t="shared" si="0"/>
        <v>-0.56976769108565861</v>
      </c>
    </row>
    <row r="12" spans="1:7" ht="15.6" customHeight="1" x14ac:dyDescent="0.2">
      <c r="A12" s="220" t="s">
        <v>240</v>
      </c>
      <c r="B12" s="221"/>
      <c r="C12" s="75"/>
      <c r="D12" s="75"/>
      <c r="E12" s="75"/>
      <c r="F12" s="75"/>
      <c r="G12" s="136"/>
    </row>
    <row r="13" spans="1:7" x14ac:dyDescent="0.2">
      <c r="A13" s="220" t="s">
        <v>243</v>
      </c>
      <c r="B13" s="221"/>
      <c r="C13" s="87">
        <f>SUM(D13:E13)</f>
        <v>1518668</v>
      </c>
      <c r="D13" s="87">
        <v>912752</v>
      </c>
      <c r="E13" s="87">
        <v>605916</v>
      </c>
      <c r="F13" s="87">
        <v>1613346</v>
      </c>
      <c r="G13" s="110">
        <f>C13/F13*100-100</f>
        <v>-5.8684249999690081</v>
      </c>
    </row>
    <row r="14" spans="1:7" x14ac:dyDescent="0.2">
      <c r="A14" s="220" t="s">
        <v>244</v>
      </c>
      <c r="B14" s="221"/>
      <c r="C14" s="87">
        <f>SUM(D14:E14)</f>
        <v>23346582</v>
      </c>
      <c r="D14" s="87">
        <f>SUM(D11-D13)</f>
        <v>11863693</v>
      </c>
      <c r="E14" s="87">
        <f>SUM(E11-E13)</f>
        <v>11482889</v>
      </c>
      <c r="F14" s="87">
        <v>23394390</v>
      </c>
      <c r="G14" s="110">
        <f>C14/F14*100-100</f>
        <v>-0.20435668551306208</v>
      </c>
    </row>
    <row r="15" spans="1:7" ht="15.6" customHeight="1" x14ac:dyDescent="0.2">
      <c r="A15" s="220" t="s">
        <v>245</v>
      </c>
      <c r="B15" s="221"/>
      <c r="C15" s="75"/>
      <c r="D15" s="75"/>
      <c r="E15" s="75"/>
      <c r="F15" s="75"/>
      <c r="G15" s="136"/>
    </row>
    <row r="16" spans="1:7" x14ac:dyDescent="0.2">
      <c r="A16" s="220" t="s">
        <v>246</v>
      </c>
      <c r="B16" s="221"/>
      <c r="C16" s="87">
        <f>SUM(D16:E16)</f>
        <v>2300131</v>
      </c>
      <c r="D16" s="87">
        <v>1064525</v>
      </c>
      <c r="E16" s="87">
        <v>1235606</v>
      </c>
      <c r="F16" s="87">
        <v>2125870</v>
      </c>
      <c r="G16" s="110">
        <f>C16/F16*100-100</f>
        <v>8.1971616326492267</v>
      </c>
    </row>
    <row r="17" spans="1:7" x14ac:dyDescent="0.2">
      <c r="A17" s="220" t="s">
        <v>247</v>
      </c>
      <c r="B17" s="221"/>
      <c r="C17" s="87">
        <f>SUM(D17:E17)</f>
        <v>11974764</v>
      </c>
      <c r="D17" s="87">
        <v>5372557</v>
      </c>
      <c r="E17" s="87">
        <v>6602207</v>
      </c>
      <c r="F17" s="87">
        <v>11526495</v>
      </c>
      <c r="G17" s="110">
        <f>C17/F17*100-100</f>
        <v>3.8890313143761404</v>
      </c>
    </row>
    <row r="18" spans="1:7" ht="25.5" customHeight="1" x14ac:dyDescent="0.2">
      <c r="A18" s="222" t="s">
        <v>248</v>
      </c>
      <c r="B18" s="221"/>
      <c r="C18" s="87">
        <f>SUM(D18:E18)</f>
        <v>5927299</v>
      </c>
      <c r="D18" s="87">
        <v>2786459</v>
      </c>
      <c r="E18" s="87">
        <v>3140840</v>
      </c>
      <c r="F18" s="87">
        <v>6434865</v>
      </c>
      <c r="G18" s="110">
        <f>C18/F18*100-100</f>
        <v>-7.8877490048353707</v>
      </c>
    </row>
    <row r="19" spans="1:7" ht="22.7" customHeight="1" x14ac:dyDescent="0.2">
      <c r="A19" s="227" t="s">
        <v>21</v>
      </c>
      <c r="B19" s="221"/>
      <c r="C19" s="79">
        <f>SUM(D19:E19)</f>
        <v>36872811</v>
      </c>
      <c r="D19" s="79">
        <v>21689677</v>
      </c>
      <c r="E19" s="79">
        <v>15183134</v>
      </c>
      <c r="F19" s="79">
        <v>36614393</v>
      </c>
      <c r="G19" s="108">
        <f t="shared" si="0"/>
        <v>0.70578255933398282</v>
      </c>
    </row>
    <row r="20" spans="1:7" ht="16.899999999999999" customHeight="1" x14ac:dyDescent="0.2">
      <c r="A20" s="228" t="s">
        <v>133</v>
      </c>
      <c r="B20" s="229"/>
      <c r="C20" s="94">
        <v>19040669</v>
      </c>
      <c r="D20" s="94">
        <v>9536642</v>
      </c>
      <c r="E20" s="94">
        <v>9504027</v>
      </c>
      <c r="F20" s="94">
        <v>19200739</v>
      </c>
      <c r="G20" s="112">
        <f t="shared" si="0"/>
        <v>-0.8336658292162582</v>
      </c>
    </row>
    <row r="21" spans="1:7" ht="8.4499999999999993" customHeight="1" x14ac:dyDescent="0.2">
      <c r="A21" s="76"/>
      <c r="B21" s="76"/>
      <c r="C21" s="76"/>
      <c r="D21" s="76"/>
      <c r="E21" s="76"/>
      <c r="F21" s="76"/>
      <c r="G21" s="76"/>
    </row>
    <row r="22" spans="1:7" ht="8.4499999999999993" customHeight="1" x14ac:dyDescent="0.2">
      <c r="A22" s="76"/>
      <c r="B22" s="76"/>
      <c r="C22" s="76"/>
      <c r="D22" s="76"/>
      <c r="E22" s="76"/>
      <c r="F22" s="76"/>
      <c r="G22" s="76"/>
    </row>
    <row r="23" spans="1:7" ht="8.4499999999999993" customHeight="1" x14ac:dyDescent="0.2">
      <c r="A23" s="76"/>
      <c r="B23" s="76"/>
      <c r="C23" s="76"/>
    </row>
    <row r="24" spans="1:7" ht="8.4499999999999993" customHeight="1" x14ac:dyDescent="0.2">
      <c r="A24" s="76"/>
      <c r="B24" s="76"/>
      <c r="C24" s="76"/>
    </row>
    <row r="25" spans="1:7" x14ac:dyDescent="0.2">
      <c r="A25" s="219" t="s">
        <v>300</v>
      </c>
      <c r="B25" s="216"/>
      <c r="C25" s="216"/>
      <c r="D25" s="216"/>
      <c r="E25" s="216"/>
      <c r="F25" s="216"/>
      <c r="G25" s="216"/>
    </row>
    <row r="26" spans="1:7" x14ac:dyDescent="0.2">
      <c r="A26" s="76"/>
      <c r="B26" s="76"/>
      <c r="C26" s="76"/>
    </row>
    <row r="27" spans="1:7" ht="28.35" customHeight="1" x14ac:dyDescent="0.2">
      <c r="A27" s="218" t="s">
        <v>250</v>
      </c>
      <c r="B27" s="209" t="s">
        <v>134</v>
      </c>
      <c r="C27" s="224" t="s">
        <v>126</v>
      </c>
      <c r="D27" s="209" t="s">
        <v>249</v>
      </c>
      <c r="E27" s="209"/>
      <c r="F27" s="224" t="s">
        <v>127</v>
      </c>
      <c r="G27" s="225" t="s">
        <v>301</v>
      </c>
    </row>
    <row r="28" spans="1:7" ht="28.35" customHeight="1" x14ac:dyDescent="0.2">
      <c r="A28" s="208"/>
      <c r="B28" s="209"/>
      <c r="C28" s="224"/>
      <c r="D28" s="106" t="s">
        <v>128</v>
      </c>
      <c r="E28" s="106" t="s">
        <v>129</v>
      </c>
      <c r="F28" s="224"/>
      <c r="G28" s="226"/>
    </row>
    <row r="29" spans="1:7" ht="25.5" customHeight="1" x14ac:dyDescent="0.2">
      <c r="A29" s="208"/>
      <c r="B29" s="209"/>
      <c r="C29" s="209" t="s">
        <v>130</v>
      </c>
      <c r="D29" s="209"/>
      <c r="E29" s="209"/>
      <c r="F29" s="209"/>
      <c r="G29" s="226"/>
    </row>
    <row r="30" spans="1:7" x14ac:dyDescent="0.2">
      <c r="A30" s="85"/>
      <c r="B30" s="138"/>
      <c r="C30" s="134"/>
      <c r="D30" s="134"/>
      <c r="E30" s="134"/>
      <c r="F30" s="134"/>
      <c r="G30" s="135"/>
    </row>
    <row r="31" spans="1:7" x14ac:dyDescent="0.2">
      <c r="A31" s="81" t="s">
        <v>135</v>
      </c>
      <c r="B31" s="139" t="s">
        <v>136</v>
      </c>
      <c r="C31" s="87">
        <f>SUM(D31:E31)</f>
        <v>742933</v>
      </c>
      <c r="D31" s="87">
        <v>404017</v>
      </c>
      <c r="E31" s="87">
        <v>338916</v>
      </c>
      <c r="F31" s="87">
        <v>941471</v>
      </c>
      <c r="G31" s="110">
        <f t="shared" ref="G31:G43" si="2">C31/F31*100-100</f>
        <v>-21.088063254205395</v>
      </c>
    </row>
    <row r="32" spans="1:7" ht="13.7" customHeight="1" x14ac:dyDescent="0.2">
      <c r="A32" s="81" t="s">
        <v>137</v>
      </c>
      <c r="B32" s="139" t="s">
        <v>138</v>
      </c>
      <c r="C32" s="87">
        <f t="shared" ref="C32:C46" si="3">SUM(D32:E32)</f>
        <v>4977150</v>
      </c>
      <c r="D32" s="87">
        <v>4865546</v>
      </c>
      <c r="E32" s="87">
        <v>111604</v>
      </c>
      <c r="F32" s="87">
        <v>4341420</v>
      </c>
      <c r="G32" s="110">
        <f t="shared" si="2"/>
        <v>14.643365534778937</v>
      </c>
    </row>
    <row r="33" spans="1:7" ht="13.7" customHeight="1" x14ac:dyDescent="0.2">
      <c r="A33" s="81" t="s">
        <v>139</v>
      </c>
      <c r="B33" s="139" t="s">
        <v>140</v>
      </c>
      <c r="C33" s="87">
        <f t="shared" si="3"/>
        <v>929736</v>
      </c>
      <c r="D33" s="87">
        <v>807605</v>
      </c>
      <c r="E33" s="87">
        <v>122131</v>
      </c>
      <c r="F33" s="87">
        <v>961941</v>
      </c>
      <c r="G33" s="110">
        <f t="shared" si="2"/>
        <v>-3.3479184274295477</v>
      </c>
    </row>
    <row r="34" spans="1:7" ht="13.7" customHeight="1" x14ac:dyDescent="0.2">
      <c r="A34" s="81" t="s">
        <v>141</v>
      </c>
      <c r="B34" s="139" t="s">
        <v>142</v>
      </c>
      <c r="C34" s="87">
        <f t="shared" si="3"/>
        <v>645355</v>
      </c>
      <c r="D34" s="87">
        <v>540586</v>
      </c>
      <c r="E34" s="87">
        <v>104769</v>
      </c>
      <c r="F34" s="87">
        <v>786705</v>
      </c>
      <c r="G34" s="110">
        <f t="shared" si="2"/>
        <v>-17.967344811587566</v>
      </c>
    </row>
    <row r="35" spans="1:7" ht="13.7" customHeight="1" x14ac:dyDescent="0.2">
      <c r="A35" s="81" t="s">
        <v>143</v>
      </c>
      <c r="B35" s="139" t="s">
        <v>144</v>
      </c>
      <c r="C35" s="87">
        <f t="shared" si="3"/>
        <v>256</v>
      </c>
      <c r="D35" s="87">
        <v>127</v>
      </c>
      <c r="E35" s="87">
        <v>129</v>
      </c>
      <c r="F35" s="87">
        <v>293</v>
      </c>
      <c r="G35" s="110">
        <f t="shared" si="2"/>
        <v>-12.62798634812286</v>
      </c>
    </row>
    <row r="36" spans="1:7" ht="13.7" customHeight="1" x14ac:dyDescent="0.2">
      <c r="A36" s="81" t="s">
        <v>145</v>
      </c>
      <c r="B36" s="139" t="s">
        <v>146</v>
      </c>
      <c r="C36" s="87">
        <f t="shared" si="3"/>
        <v>3471621</v>
      </c>
      <c r="D36" s="87">
        <v>3417059</v>
      </c>
      <c r="E36" s="87">
        <v>54562</v>
      </c>
      <c r="F36" s="87">
        <v>3681850</v>
      </c>
      <c r="G36" s="110">
        <f t="shared" si="2"/>
        <v>-5.7098741121990315</v>
      </c>
    </row>
    <row r="37" spans="1:7" ht="13.7" customHeight="1" x14ac:dyDescent="0.2">
      <c r="A37" s="81" t="s">
        <v>147</v>
      </c>
      <c r="B37" s="139" t="s">
        <v>148</v>
      </c>
      <c r="C37" s="87">
        <f t="shared" si="3"/>
        <v>1444068</v>
      </c>
      <c r="D37" s="87">
        <v>522351</v>
      </c>
      <c r="E37" s="87">
        <v>921717</v>
      </c>
      <c r="F37" s="87">
        <v>1412727</v>
      </c>
      <c r="G37" s="110">
        <f t="shared" si="2"/>
        <v>2.2184753317519892</v>
      </c>
    </row>
    <row r="38" spans="1:7" ht="13.7" customHeight="1" x14ac:dyDescent="0.2">
      <c r="A38" s="81" t="s">
        <v>149</v>
      </c>
      <c r="B38" s="139" t="s">
        <v>150</v>
      </c>
      <c r="C38" s="87">
        <f t="shared" si="3"/>
        <v>1678319</v>
      </c>
      <c r="D38" s="87">
        <v>677150</v>
      </c>
      <c r="E38" s="87">
        <v>1001169</v>
      </c>
      <c r="F38" s="87">
        <v>1838091</v>
      </c>
      <c r="G38" s="110">
        <f t="shared" si="2"/>
        <v>-8.692279109140955</v>
      </c>
    </row>
    <row r="39" spans="1:7" ht="13.7" customHeight="1" x14ac:dyDescent="0.2">
      <c r="A39" s="81" t="s">
        <v>151</v>
      </c>
      <c r="B39" s="139" t="s">
        <v>152</v>
      </c>
      <c r="C39" s="87">
        <f t="shared" si="3"/>
        <v>709489</v>
      </c>
      <c r="D39" s="87">
        <v>80899</v>
      </c>
      <c r="E39" s="87">
        <v>628590</v>
      </c>
      <c r="F39" s="87">
        <v>735811</v>
      </c>
      <c r="G39" s="110">
        <f t="shared" si="2"/>
        <v>-3.5772773171371455</v>
      </c>
    </row>
    <row r="40" spans="1:7" ht="13.7" customHeight="1" x14ac:dyDescent="0.2">
      <c r="A40" s="81" t="s">
        <v>153</v>
      </c>
      <c r="B40" s="139" t="s">
        <v>154</v>
      </c>
      <c r="C40" s="87">
        <f t="shared" si="3"/>
        <v>121185</v>
      </c>
      <c r="D40" s="87">
        <v>55534</v>
      </c>
      <c r="E40" s="87">
        <v>65651</v>
      </c>
      <c r="F40" s="87">
        <v>143216</v>
      </c>
      <c r="G40" s="110">
        <f t="shared" si="2"/>
        <v>-15.383057758909629</v>
      </c>
    </row>
    <row r="41" spans="1:7" ht="13.7" customHeight="1" x14ac:dyDescent="0.2">
      <c r="A41" s="81" t="s">
        <v>155</v>
      </c>
      <c r="B41" s="139" t="s">
        <v>251</v>
      </c>
      <c r="C41" s="87">
        <f t="shared" si="3"/>
        <v>58111</v>
      </c>
      <c r="D41" s="87">
        <v>13091</v>
      </c>
      <c r="E41" s="87">
        <v>45020</v>
      </c>
      <c r="F41" s="87">
        <v>22070</v>
      </c>
      <c r="G41" s="110">
        <f t="shared" si="2"/>
        <v>163.30312641594924</v>
      </c>
    </row>
    <row r="42" spans="1:7" ht="13.7" customHeight="1" x14ac:dyDescent="0.2">
      <c r="A42" s="81" t="s">
        <v>156</v>
      </c>
      <c r="B42" s="139" t="s">
        <v>157</v>
      </c>
      <c r="C42" s="87">
        <f t="shared" si="3"/>
        <v>444275</v>
      </c>
      <c r="D42" s="87">
        <v>86705</v>
      </c>
      <c r="E42" s="87">
        <v>357570</v>
      </c>
      <c r="F42" s="87">
        <v>460477</v>
      </c>
      <c r="G42" s="110">
        <f t="shared" si="2"/>
        <v>-3.5185253552294711</v>
      </c>
    </row>
    <row r="43" spans="1:7" ht="13.7" customHeight="1" x14ac:dyDescent="0.2">
      <c r="A43" s="81" t="s">
        <v>158</v>
      </c>
      <c r="B43" s="139" t="s">
        <v>159</v>
      </c>
      <c r="C43" s="87">
        <f t="shared" si="3"/>
        <v>600</v>
      </c>
      <c r="D43" s="87">
        <v>363</v>
      </c>
      <c r="E43" s="87">
        <v>237</v>
      </c>
      <c r="F43" s="87">
        <v>542</v>
      </c>
      <c r="G43" s="110">
        <f t="shared" si="2"/>
        <v>10.701107011070121</v>
      </c>
    </row>
    <row r="44" spans="1:7" ht="13.7" customHeight="1" x14ac:dyDescent="0.2">
      <c r="A44" s="81" t="s">
        <v>160</v>
      </c>
      <c r="B44" s="139" t="s">
        <v>161</v>
      </c>
      <c r="C44" s="87">
        <f t="shared" si="3"/>
        <v>1717862</v>
      </c>
      <c r="D44" s="87">
        <v>1482597</v>
      </c>
      <c r="E44" s="87">
        <v>235265</v>
      </c>
      <c r="F44" s="87">
        <v>1404075</v>
      </c>
      <c r="G44" s="110" t="s">
        <v>82</v>
      </c>
    </row>
    <row r="45" spans="1:7" ht="13.7" customHeight="1" x14ac:dyDescent="0.2">
      <c r="A45" s="81" t="s">
        <v>162</v>
      </c>
      <c r="B45" s="139" t="s">
        <v>163</v>
      </c>
      <c r="C45" s="87">
        <f t="shared" si="3"/>
        <v>13535</v>
      </c>
      <c r="D45" s="87">
        <v>13535</v>
      </c>
      <c r="E45" s="91" t="s">
        <v>18</v>
      </c>
      <c r="F45" s="87">
        <v>63</v>
      </c>
      <c r="G45" s="110" t="s">
        <v>82</v>
      </c>
    </row>
    <row r="46" spans="1:7" ht="13.7" customHeight="1" x14ac:dyDescent="0.2">
      <c r="A46" s="81" t="s">
        <v>164</v>
      </c>
      <c r="B46" s="139" t="s">
        <v>165</v>
      </c>
      <c r="C46" s="87">
        <f t="shared" si="3"/>
        <v>154</v>
      </c>
      <c r="D46" s="87">
        <v>116</v>
      </c>
      <c r="E46" s="87">
        <v>38</v>
      </c>
      <c r="F46" s="87">
        <v>118</v>
      </c>
      <c r="G46" s="110">
        <f>C46/F46*100-100</f>
        <v>30.508474576271198</v>
      </c>
    </row>
    <row r="47" spans="1:7" ht="13.7" customHeight="1" x14ac:dyDescent="0.2">
      <c r="A47" s="81" t="s">
        <v>166</v>
      </c>
      <c r="B47" s="139" t="s">
        <v>167</v>
      </c>
      <c r="C47" s="87">
        <f>SUM(D47:E47)</f>
        <v>19918162</v>
      </c>
      <c r="D47" s="87">
        <v>8722396</v>
      </c>
      <c r="E47" s="87">
        <v>11195766</v>
      </c>
      <c r="F47" s="87">
        <v>19883523</v>
      </c>
      <c r="G47" s="110">
        <f>C47/F47*100-100</f>
        <v>0.17420957040661733</v>
      </c>
    </row>
    <row r="48" spans="1:7" ht="19.899999999999999" customHeight="1" x14ac:dyDescent="0.2">
      <c r="A48" s="81" t="s">
        <v>168</v>
      </c>
      <c r="B48" s="140" t="s">
        <v>21</v>
      </c>
      <c r="C48" s="79">
        <f>SUM(C31:C47)</f>
        <v>36872811</v>
      </c>
      <c r="D48" s="79">
        <f t="shared" ref="D48:E48" si="4">SUM(D31:D47)</f>
        <v>21689677</v>
      </c>
      <c r="E48" s="79">
        <f t="shared" si="4"/>
        <v>15183134</v>
      </c>
      <c r="F48" s="79">
        <v>36614393</v>
      </c>
      <c r="G48" s="108">
        <f>C48/F48*100-100</f>
        <v>0.70578255933398282</v>
      </c>
    </row>
    <row r="49" spans="1:7" ht="16.899999999999999" customHeight="1" x14ac:dyDescent="0.2">
      <c r="A49" s="142" t="s">
        <v>168</v>
      </c>
      <c r="B49" s="141" t="s">
        <v>133</v>
      </c>
      <c r="C49" s="94">
        <v>19040669</v>
      </c>
      <c r="D49" s="94">
        <v>9536642</v>
      </c>
      <c r="E49" s="94">
        <v>9504027</v>
      </c>
      <c r="F49" s="94">
        <v>19200739</v>
      </c>
      <c r="G49" s="112">
        <f>C49/F49*100-100</f>
        <v>-0.8336658292162582</v>
      </c>
    </row>
  </sheetData>
  <mergeCells count="29">
    <mergeCell ref="A11:B11"/>
    <mergeCell ref="A12:B12"/>
    <mergeCell ref="B27:B29"/>
    <mergeCell ref="C27:C28"/>
    <mergeCell ref="D27:E27"/>
    <mergeCell ref="A19:B19"/>
    <mergeCell ref="A20:B20"/>
    <mergeCell ref="A3:B5"/>
    <mergeCell ref="C3:C4"/>
    <mergeCell ref="D3:E3"/>
    <mergeCell ref="F3:F4"/>
    <mergeCell ref="G3:G5"/>
    <mergeCell ref="C5:F5"/>
    <mergeCell ref="A27:A29"/>
    <mergeCell ref="A1:G1"/>
    <mergeCell ref="A25:G25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F27:F28"/>
    <mergeCell ref="G27:G29"/>
    <mergeCell ref="C29:F29"/>
  </mergeCells>
  <conditionalFormatting sqref="A30:G49">
    <cfRule type="expression" dxfId="9" priority="2">
      <formula>MOD(ROW(),2)=1</formula>
    </cfRule>
  </conditionalFormatting>
  <conditionalFormatting sqref="A6:G20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2 - j/12 SH</oddFooter>
  </headerFooter>
  <ignoredErrors>
    <ignoredError sqref="A31:A47" numberStoredAsText="1"/>
    <ignoredError sqref="C31:C47 C7:C1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Layout" topLeftCell="A34" zoomScaleNormal="100" workbookViewId="0">
      <selection activeCell="C33" sqref="C33"/>
    </sheetView>
  </sheetViews>
  <sheetFormatPr baseColWidth="10" defaultRowHeight="12.75" x14ac:dyDescent="0.2"/>
  <cols>
    <col min="1" max="1" width="38.42578125" customWidth="1"/>
    <col min="2" max="2" width="9.7109375" customWidth="1"/>
    <col min="3" max="5" width="10.140625" customWidth="1"/>
    <col min="6" max="6" width="11" customWidth="1"/>
  </cols>
  <sheetData>
    <row r="1" spans="1:6" x14ac:dyDescent="0.2">
      <c r="A1" s="204" t="s">
        <v>302</v>
      </c>
      <c r="B1" s="204"/>
      <c r="C1" s="204"/>
      <c r="D1" s="204"/>
      <c r="E1" s="204"/>
      <c r="F1" s="204"/>
    </row>
    <row r="2" spans="1:6" x14ac:dyDescent="0.2">
      <c r="A2" s="204" t="s">
        <v>169</v>
      </c>
      <c r="B2" s="204"/>
      <c r="C2" s="204"/>
      <c r="D2" s="204"/>
      <c r="E2" s="204"/>
      <c r="F2" s="204"/>
    </row>
    <row r="3" spans="1:6" ht="8.4499999999999993" customHeight="1" x14ac:dyDescent="0.2">
      <c r="A3" s="76"/>
    </row>
    <row r="4" spans="1:6" ht="19.899999999999999" customHeight="1" x14ac:dyDescent="0.2">
      <c r="A4" s="231" t="s">
        <v>170</v>
      </c>
      <c r="B4" s="232" t="s">
        <v>171</v>
      </c>
      <c r="C4" s="230" t="s">
        <v>249</v>
      </c>
      <c r="D4" s="230"/>
      <c r="E4" s="232" t="s">
        <v>127</v>
      </c>
      <c r="F4" s="225" t="s">
        <v>272</v>
      </c>
    </row>
    <row r="5" spans="1:6" ht="19.899999999999999" customHeight="1" x14ac:dyDescent="0.2">
      <c r="A5" s="231"/>
      <c r="B5" s="232"/>
      <c r="C5" s="154" t="s">
        <v>128</v>
      </c>
      <c r="D5" s="154" t="s">
        <v>129</v>
      </c>
      <c r="E5" s="232"/>
      <c r="F5" s="225"/>
    </row>
    <row r="6" spans="1:6" ht="18.95" customHeight="1" x14ac:dyDescent="0.2">
      <c r="A6" s="231"/>
      <c r="B6" s="230" t="s">
        <v>130</v>
      </c>
      <c r="C6" s="230"/>
      <c r="D6" s="230"/>
      <c r="E6" s="230"/>
      <c r="F6" s="225"/>
    </row>
    <row r="7" spans="1:6" ht="8.4499999999999993" customHeight="1" x14ac:dyDescent="0.2">
      <c r="A7" s="149"/>
      <c r="B7" s="145"/>
      <c r="C7" s="145"/>
      <c r="D7" s="145"/>
      <c r="E7" s="145"/>
      <c r="F7" s="146"/>
    </row>
    <row r="8" spans="1:6" x14ac:dyDescent="0.2">
      <c r="A8" s="150" t="s">
        <v>172</v>
      </c>
      <c r="B8" s="147">
        <f t="shared" ref="B8:B10" si="0">SUM(C8:D8)</f>
        <v>2083283</v>
      </c>
      <c r="C8" s="147">
        <f>SUM(C10:C11)</f>
        <v>991508</v>
      </c>
      <c r="D8" s="147">
        <f>SUM(D10:D11)</f>
        <v>1091775</v>
      </c>
      <c r="E8" s="147">
        <v>1399372</v>
      </c>
      <c r="F8" s="110">
        <f t="shared" ref="F8:F36" si="1">B8/E8*100-100</f>
        <v>48.872708615007298</v>
      </c>
    </row>
    <row r="9" spans="1:6" x14ac:dyDescent="0.2">
      <c r="A9" s="150" t="s">
        <v>221</v>
      </c>
      <c r="B9" s="147"/>
      <c r="C9" s="147"/>
      <c r="D9" s="147"/>
      <c r="E9" s="147"/>
      <c r="F9" s="110"/>
    </row>
    <row r="10" spans="1:6" x14ac:dyDescent="0.2">
      <c r="A10" s="150" t="s">
        <v>252</v>
      </c>
      <c r="B10" s="147">
        <f t="shared" si="0"/>
        <v>520777</v>
      </c>
      <c r="C10" s="147">
        <v>259780</v>
      </c>
      <c r="D10" s="147">
        <v>260997</v>
      </c>
      <c r="E10" s="147">
        <v>362537</v>
      </c>
      <c r="F10" s="110">
        <f t="shared" si="1"/>
        <v>43.647958691112905</v>
      </c>
    </row>
    <row r="11" spans="1:6" x14ac:dyDescent="0.2">
      <c r="A11" s="150" t="s">
        <v>173</v>
      </c>
      <c r="B11" s="147">
        <f>SUM(C11:D11)</f>
        <v>1562506</v>
      </c>
      <c r="C11" s="147">
        <v>731728</v>
      </c>
      <c r="D11" s="147">
        <v>830778</v>
      </c>
      <c r="E11" s="147">
        <v>35215021</v>
      </c>
      <c r="F11" s="110">
        <f t="shared" si="1"/>
        <v>-95.562955932924197</v>
      </c>
    </row>
    <row r="12" spans="1:6" x14ac:dyDescent="0.2">
      <c r="A12" s="150" t="s">
        <v>253</v>
      </c>
      <c r="B12" s="147">
        <f>SUM(C12:D12)</f>
        <v>33843352</v>
      </c>
      <c r="C12" s="147">
        <v>19913207</v>
      </c>
      <c r="D12" s="147">
        <v>13930145</v>
      </c>
      <c r="E12" s="147">
        <v>35103442</v>
      </c>
      <c r="F12" s="110">
        <f t="shared" si="1"/>
        <v>-3.5896479895048543</v>
      </c>
    </row>
    <row r="13" spans="1:6" x14ac:dyDescent="0.2">
      <c r="A13" s="150" t="s">
        <v>254</v>
      </c>
      <c r="B13" s="147">
        <f t="shared" ref="B13:B37" si="2">SUM(C13:D13)</f>
        <v>26614632</v>
      </c>
      <c r="C13" s="147">
        <v>14570605</v>
      </c>
      <c r="D13" s="147">
        <v>12044027</v>
      </c>
      <c r="E13" s="147">
        <v>26447661</v>
      </c>
      <c r="F13" s="110">
        <f t="shared" si="1"/>
        <v>0.63132615016503735</v>
      </c>
    </row>
    <row r="14" spans="1:6" x14ac:dyDescent="0.2">
      <c r="A14" s="151" t="s">
        <v>255</v>
      </c>
      <c r="B14" s="147"/>
      <c r="C14" s="147"/>
      <c r="D14" s="147"/>
      <c r="E14" s="147"/>
      <c r="F14" s="110"/>
    </row>
    <row r="15" spans="1:6" x14ac:dyDescent="0.2">
      <c r="A15" s="151" t="s">
        <v>276</v>
      </c>
      <c r="B15" s="147">
        <f t="shared" si="2"/>
        <v>10105173</v>
      </c>
      <c r="C15" s="147">
        <v>5508611</v>
      </c>
      <c r="D15" s="147">
        <v>4596562</v>
      </c>
      <c r="E15" s="147">
        <v>10269483</v>
      </c>
      <c r="F15" s="110">
        <f t="shared" si="1"/>
        <v>-1.5999831734470007</v>
      </c>
    </row>
    <row r="16" spans="1:6" x14ac:dyDescent="0.2">
      <c r="A16" s="150" t="s">
        <v>256</v>
      </c>
      <c r="B16" s="147">
        <f t="shared" si="2"/>
        <v>6113454</v>
      </c>
      <c r="C16" s="147">
        <v>3657675</v>
      </c>
      <c r="D16" s="147">
        <v>2455779</v>
      </c>
      <c r="E16" s="147">
        <v>6356585</v>
      </c>
      <c r="F16" s="110">
        <f t="shared" si="1"/>
        <v>-3.8248682272006107</v>
      </c>
    </row>
    <row r="17" spans="1:6" x14ac:dyDescent="0.2">
      <c r="A17" s="150" t="s">
        <v>277</v>
      </c>
      <c r="B17" s="147">
        <f t="shared" si="2"/>
        <v>1557856</v>
      </c>
      <c r="C17" s="147">
        <v>973819</v>
      </c>
      <c r="D17" s="147">
        <v>584037</v>
      </c>
      <c r="E17" s="147">
        <v>1381877</v>
      </c>
      <c r="F17" s="110">
        <f t="shared" si="1"/>
        <v>12.73478030244371</v>
      </c>
    </row>
    <row r="18" spans="1:6" x14ac:dyDescent="0.2">
      <c r="A18" s="150" t="s">
        <v>275</v>
      </c>
      <c r="B18" s="147">
        <f t="shared" si="2"/>
        <v>4837321</v>
      </c>
      <c r="C18" s="147">
        <v>1865765</v>
      </c>
      <c r="D18" s="147">
        <v>2971556</v>
      </c>
      <c r="E18" s="147">
        <v>4580005</v>
      </c>
      <c r="F18" s="110">
        <f t="shared" si="1"/>
        <v>5.6182471416515938</v>
      </c>
    </row>
    <row r="19" spans="1:6" x14ac:dyDescent="0.2">
      <c r="A19" s="150" t="s">
        <v>257</v>
      </c>
      <c r="B19" s="147">
        <f t="shared" si="2"/>
        <v>1880718</v>
      </c>
      <c r="C19" s="147">
        <v>1423367</v>
      </c>
      <c r="D19" s="147">
        <v>457351</v>
      </c>
      <c r="E19" s="147">
        <v>1549340</v>
      </c>
      <c r="F19" s="110">
        <f t="shared" si="1"/>
        <v>21.388333096673435</v>
      </c>
    </row>
    <row r="20" spans="1:6" x14ac:dyDescent="0.2">
      <c r="A20" s="150" t="s">
        <v>258</v>
      </c>
      <c r="B20" s="147">
        <f t="shared" si="2"/>
        <v>149449</v>
      </c>
      <c r="C20" s="147">
        <v>128208</v>
      </c>
      <c r="D20" s="147">
        <v>21241</v>
      </c>
      <c r="E20" s="147">
        <v>207563</v>
      </c>
      <c r="F20" s="110">
        <f t="shared" si="1"/>
        <v>-27.99824631557648</v>
      </c>
    </row>
    <row r="21" spans="1:6" x14ac:dyDescent="0.2">
      <c r="A21" s="150" t="s">
        <v>259</v>
      </c>
      <c r="B21" s="147">
        <f t="shared" si="2"/>
        <v>1710591</v>
      </c>
      <c r="C21" s="147">
        <v>876517</v>
      </c>
      <c r="D21" s="147">
        <v>834074</v>
      </c>
      <c r="E21" s="147">
        <v>1796214</v>
      </c>
      <c r="F21" s="110">
        <f t="shared" si="1"/>
        <v>-4.7668596280844042</v>
      </c>
    </row>
    <row r="22" spans="1:6" x14ac:dyDescent="0.2">
      <c r="A22" s="150" t="s">
        <v>260</v>
      </c>
      <c r="B22" s="147">
        <f>SUM(C22:D22)</f>
        <v>260070</v>
      </c>
      <c r="C22" s="147">
        <v>136643</v>
      </c>
      <c r="D22" s="147">
        <v>123427</v>
      </c>
      <c r="E22" s="147">
        <v>306594</v>
      </c>
      <c r="F22" s="110">
        <f t="shared" si="1"/>
        <v>-15.17446525372317</v>
      </c>
    </row>
    <row r="23" spans="1:6" x14ac:dyDescent="0.2">
      <c r="A23" s="150" t="s">
        <v>261</v>
      </c>
      <c r="B23" s="147">
        <f>SUM(C23:D23)</f>
        <v>6200443</v>
      </c>
      <c r="C23" s="147">
        <v>4579273</v>
      </c>
      <c r="D23" s="147">
        <v>1621170</v>
      </c>
      <c r="E23" s="147">
        <v>6779448</v>
      </c>
      <c r="F23" s="110">
        <f t="shared" si="1"/>
        <v>-8.540592095403639</v>
      </c>
    </row>
    <row r="24" spans="1:6" x14ac:dyDescent="0.2">
      <c r="A24" s="151" t="s">
        <v>255</v>
      </c>
      <c r="B24" s="147"/>
      <c r="C24" s="147"/>
      <c r="D24" s="147"/>
      <c r="E24" s="147"/>
      <c r="F24" s="110"/>
    </row>
    <row r="25" spans="1:6" x14ac:dyDescent="0.2">
      <c r="A25" s="150" t="s">
        <v>262</v>
      </c>
      <c r="B25" s="147">
        <f t="shared" si="2"/>
        <v>1633671</v>
      </c>
      <c r="C25" s="147">
        <v>1308237</v>
      </c>
      <c r="D25" s="147">
        <v>325434</v>
      </c>
      <c r="E25" s="147">
        <v>1633734</v>
      </c>
      <c r="F25" s="110">
        <f t="shared" si="1"/>
        <v>-3.8561969084298653E-3</v>
      </c>
    </row>
    <row r="26" spans="1:6" x14ac:dyDescent="0.2">
      <c r="A26" s="150" t="s">
        <v>263</v>
      </c>
      <c r="B26" s="147">
        <f t="shared" si="2"/>
        <v>1043446</v>
      </c>
      <c r="C26" s="147">
        <v>468361</v>
      </c>
      <c r="D26" s="147">
        <v>575085</v>
      </c>
      <c r="E26" s="147">
        <v>1402647</v>
      </c>
      <c r="F26" s="110">
        <f t="shared" si="1"/>
        <v>-25.608795370467405</v>
      </c>
    </row>
    <row r="27" spans="1:6" x14ac:dyDescent="0.2">
      <c r="A27" s="150" t="s">
        <v>264</v>
      </c>
      <c r="B27" s="147">
        <f t="shared" si="2"/>
        <v>3095575</v>
      </c>
      <c r="C27" s="147">
        <v>2466599</v>
      </c>
      <c r="D27" s="147">
        <v>628976</v>
      </c>
      <c r="E27" s="147">
        <v>3238662</v>
      </c>
      <c r="F27" s="110">
        <f t="shared" si="1"/>
        <v>-4.4180899396108657</v>
      </c>
    </row>
    <row r="28" spans="1:6" x14ac:dyDescent="0.2">
      <c r="A28" s="150" t="s">
        <v>265</v>
      </c>
      <c r="B28" s="147">
        <f t="shared" si="2"/>
        <v>1028277</v>
      </c>
      <c r="C28" s="147">
        <v>763329</v>
      </c>
      <c r="D28" s="147">
        <v>264948</v>
      </c>
      <c r="E28" s="147">
        <v>476961</v>
      </c>
      <c r="F28" s="110">
        <f t="shared" si="1"/>
        <v>115.58932491335773</v>
      </c>
    </row>
    <row r="29" spans="1:6" x14ac:dyDescent="0.2">
      <c r="A29" s="150" t="s">
        <v>255</v>
      </c>
      <c r="B29" s="147"/>
      <c r="C29" s="147"/>
      <c r="D29" s="147"/>
      <c r="E29" s="147"/>
      <c r="F29" s="110"/>
    </row>
    <row r="30" spans="1:6" x14ac:dyDescent="0.2">
      <c r="A30" s="151" t="s">
        <v>266</v>
      </c>
      <c r="B30" s="147">
        <f t="shared" si="2"/>
        <v>174365</v>
      </c>
      <c r="C30" s="147">
        <v>174365</v>
      </c>
      <c r="D30" s="148" t="s">
        <v>18</v>
      </c>
      <c r="E30" s="147">
        <v>72472</v>
      </c>
      <c r="F30" s="110">
        <f t="shared" si="1"/>
        <v>140.59636825256652</v>
      </c>
    </row>
    <row r="31" spans="1:6" ht="8.4499999999999993" customHeight="1" x14ac:dyDescent="0.2">
      <c r="A31" s="151"/>
      <c r="B31" s="147"/>
      <c r="C31" s="147"/>
      <c r="D31" s="147"/>
      <c r="E31" s="147"/>
      <c r="F31" s="110"/>
    </row>
    <row r="32" spans="1:6" x14ac:dyDescent="0.2">
      <c r="A32" s="150" t="s">
        <v>174</v>
      </c>
      <c r="B32" s="147">
        <f t="shared" si="2"/>
        <v>72030</v>
      </c>
      <c r="C32" s="147">
        <v>50617</v>
      </c>
      <c r="D32" s="147">
        <v>21413</v>
      </c>
      <c r="E32" s="147">
        <v>219370</v>
      </c>
      <c r="F32" s="110">
        <f t="shared" si="1"/>
        <v>-67.165063591192961</v>
      </c>
    </row>
    <row r="33" spans="1:6" x14ac:dyDescent="0.2">
      <c r="A33" s="150" t="s">
        <v>175</v>
      </c>
      <c r="B33" s="147">
        <f t="shared" si="2"/>
        <v>328385</v>
      </c>
      <c r="C33" s="147">
        <v>254681</v>
      </c>
      <c r="D33" s="147">
        <v>73704</v>
      </c>
      <c r="E33" s="147">
        <v>268782</v>
      </c>
      <c r="F33" s="110">
        <f t="shared" si="1"/>
        <v>22.175220066819961</v>
      </c>
    </row>
    <row r="34" spans="1:6" x14ac:dyDescent="0.2">
      <c r="A34" s="150" t="s">
        <v>176</v>
      </c>
      <c r="B34" s="147">
        <f t="shared" si="2"/>
        <v>475709</v>
      </c>
      <c r="C34" s="147">
        <v>450008</v>
      </c>
      <c r="D34" s="147">
        <v>25701</v>
      </c>
      <c r="E34" s="147">
        <v>879025</v>
      </c>
      <c r="F34" s="110">
        <f t="shared" si="1"/>
        <v>-45.882199027331417</v>
      </c>
    </row>
    <row r="35" spans="1:6" x14ac:dyDescent="0.2">
      <c r="A35" s="150" t="s">
        <v>177</v>
      </c>
      <c r="B35" s="147">
        <f t="shared" si="2"/>
        <v>44048</v>
      </c>
      <c r="C35" s="147">
        <v>19049</v>
      </c>
      <c r="D35" s="147">
        <v>24999</v>
      </c>
      <c r="E35" s="147">
        <v>50170</v>
      </c>
      <c r="F35" s="110">
        <f t="shared" si="1"/>
        <v>-12.202511461032501</v>
      </c>
    </row>
    <row r="36" spans="1:6" x14ac:dyDescent="0.2">
      <c r="A36" s="150" t="s">
        <v>178</v>
      </c>
      <c r="B36" s="147">
        <f t="shared" si="2"/>
        <v>10607</v>
      </c>
      <c r="C36" s="147">
        <v>10607</v>
      </c>
      <c r="D36" s="148" t="s">
        <v>18</v>
      </c>
      <c r="E36" s="147">
        <v>93312</v>
      </c>
      <c r="F36" s="110">
        <f t="shared" si="1"/>
        <v>-88.632758916323723</v>
      </c>
    </row>
    <row r="37" spans="1:6" x14ac:dyDescent="0.2">
      <c r="A37" s="150" t="s">
        <v>179</v>
      </c>
      <c r="B37" s="147">
        <f t="shared" si="2"/>
        <v>15397</v>
      </c>
      <c r="C37" s="148" t="s">
        <v>18</v>
      </c>
      <c r="D37" s="147">
        <v>15397</v>
      </c>
      <c r="E37" s="147">
        <v>292</v>
      </c>
      <c r="F37" s="110" t="s">
        <v>82</v>
      </c>
    </row>
    <row r="38" spans="1:6" ht="19.899999999999999" customHeight="1" x14ac:dyDescent="0.2">
      <c r="A38" s="152" t="s">
        <v>21</v>
      </c>
      <c r="B38" s="132">
        <f>SUM(C38:D38)</f>
        <v>36872811</v>
      </c>
      <c r="C38" s="122">
        <v>21689677</v>
      </c>
      <c r="D38" s="122">
        <v>15183134</v>
      </c>
      <c r="E38" s="122">
        <v>36614393</v>
      </c>
      <c r="F38" s="127">
        <f>B38/E38*100-100</f>
        <v>0.70578255933398282</v>
      </c>
    </row>
    <row r="39" spans="1:6" ht="15" x14ac:dyDescent="0.25">
      <c r="A39" s="77"/>
      <c r="B39" s="74"/>
      <c r="C39" s="74"/>
      <c r="D39" s="74"/>
      <c r="E39" s="74"/>
      <c r="F39" s="67"/>
    </row>
    <row r="40" spans="1:6" ht="8.4499999999999993" customHeight="1" x14ac:dyDescent="0.2">
      <c r="A40" s="76"/>
    </row>
    <row r="41" spans="1:6" x14ac:dyDescent="0.2">
      <c r="A41" s="204" t="s">
        <v>303</v>
      </c>
      <c r="B41" s="204"/>
      <c r="C41" s="204"/>
      <c r="D41" s="204"/>
      <c r="E41" s="204"/>
      <c r="F41" s="204"/>
    </row>
    <row r="42" spans="1:6" x14ac:dyDescent="0.2">
      <c r="A42" s="204" t="s">
        <v>180</v>
      </c>
      <c r="B42" s="204"/>
      <c r="C42" s="204"/>
      <c r="D42" s="204"/>
      <c r="E42" s="204"/>
      <c r="F42" s="204"/>
    </row>
    <row r="43" spans="1:6" ht="8.4499999999999993" customHeight="1" x14ac:dyDescent="0.2"/>
    <row r="44" spans="1:6" ht="19.899999999999999" customHeight="1" x14ac:dyDescent="0.2">
      <c r="A44" s="231" t="s">
        <v>181</v>
      </c>
      <c r="B44" s="232" t="s">
        <v>171</v>
      </c>
      <c r="C44" s="230" t="s">
        <v>249</v>
      </c>
      <c r="D44" s="230"/>
      <c r="E44" s="232" t="s">
        <v>127</v>
      </c>
      <c r="F44" s="225" t="s">
        <v>273</v>
      </c>
    </row>
    <row r="45" spans="1:6" ht="19.899999999999999" customHeight="1" x14ac:dyDescent="0.2">
      <c r="A45" s="231"/>
      <c r="B45" s="232"/>
      <c r="C45" s="154" t="s">
        <v>128</v>
      </c>
      <c r="D45" s="154" t="s">
        <v>129</v>
      </c>
      <c r="E45" s="232"/>
      <c r="F45" s="225"/>
    </row>
    <row r="46" spans="1:6" ht="18.95" customHeight="1" x14ac:dyDescent="0.2">
      <c r="A46" s="231"/>
      <c r="B46" s="230" t="s">
        <v>95</v>
      </c>
      <c r="C46" s="230"/>
      <c r="D46" s="230"/>
      <c r="E46" s="230"/>
      <c r="F46" s="225"/>
    </row>
    <row r="47" spans="1:6" ht="8.4499999999999993" customHeight="1" x14ac:dyDescent="0.2">
      <c r="A47" s="149"/>
      <c r="B47" s="145"/>
      <c r="C47" s="145"/>
      <c r="D47" s="145"/>
      <c r="E47" s="145"/>
      <c r="F47" s="146"/>
    </row>
    <row r="48" spans="1:6" x14ac:dyDescent="0.2">
      <c r="A48" s="150" t="s">
        <v>182</v>
      </c>
      <c r="B48" s="147">
        <f t="shared" ref="B48:B55" si="3">SUM(C48:D48)</f>
        <v>122121</v>
      </c>
      <c r="C48" s="147">
        <v>62167</v>
      </c>
      <c r="D48" s="147">
        <v>59954</v>
      </c>
      <c r="E48" s="147">
        <v>122433</v>
      </c>
      <c r="F48" s="110">
        <f t="shared" ref="F48:F57" si="4">B48/E48*100-100</f>
        <v>-0.25483325573986804</v>
      </c>
    </row>
    <row r="49" spans="1:6" x14ac:dyDescent="0.2">
      <c r="A49" s="150" t="s">
        <v>267</v>
      </c>
      <c r="B49" s="147">
        <f t="shared" si="3"/>
        <v>61406</v>
      </c>
      <c r="C49" s="147">
        <v>32023</v>
      </c>
      <c r="D49" s="147">
        <v>29383</v>
      </c>
      <c r="E49" s="147">
        <v>59377</v>
      </c>
      <c r="F49" s="110">
        <f t="shared" si="4"/>
        <v>3.4171480539602896</v>
      </c>
    </row>
    <row r="50" spans="1:6" x14ac:dyDescent="0.2">
      <c r="A50" s="150" t="s">
        <v>268</v>
      </c>
      <c r="B50" s="147">
        <f t="shared" si="3"/>
        <v>12832</v>
      </c>
      <c r="C50" s="147">
        <v>6031</v>
      </c>
      <c r="D50" s="147">
        <v>6801</v>
      </c>
      <c r="E50" s="147">
        <v>17105</v>
      </c>
      <c r="F50" s="110">
        <f t="shared" si="4"/>
        <v>-24.980999707687815</v>
      </c>
    </row>
    <row r="51" spans="1:6" x14ac:dyDescent="0.2">
      <c r="A51" s="150" t="s">
        <v>269</v>
      </c>
      <c r="B51" s="147">
        <f t="shared" si="3"/>
        <v>47883</v>
      </c>
      <c r="C51" s="147">
        <v>24113</v>
      </c>
      <c r="D51" s="147">
        <v>23770</v>
      </c>
      <c r="E51" s="147">
        <v>45951</v>
      </c>
      <c r="F51" s="110">
        <f t="shared" si="4"/>
        <v>4.2044786838153669</v>
      </c>
    </row>
    <row r="52" spans="1:6" x14ac:dyDescent="0.2">
      <c r="A52" s="150" t="s">
        <v>270</v>
      </c>
      <c r="B52" s="147">
        <v>173304</v>
      </c>
      <c r="C52" s="147">
        <v>87394</v>
      </c>
      <c r="D52" s="147">
        <v>85909</v>
      </c>
      <c r="E52" s="147">
        <v>173524</v>
      </c>
      <c r="F52" s="110">
        <f t="shared" si="4"/>
        <v>-0.12678361494663193</v>
      </c>
    </row>
    <row r="53" spans="1:6" x14ac:dyDescent="0.2">
      <c r="A53" s="150" t="s">
        <v>183</v>
      </c>
      <c r="B53" s="147">
        <f t="shared" si="3"/>
        <v>1005927</v>
      </c>
      <c r="C53" s="147">
        <v>507844</v>
      </c>
      <c r="D53" s="147">
        <v>498083</v>
      </c>
      <c r="E53" s="147">
        <v>991106</v>
      </c>
      <c r="F53" s="110">
        <f t="shared" si="4"/>
        <v>1.4954000883861056</v>
      </c>
    </row>
    <row r="54" spans="1:6" ht="25.5" customHeight="1" x14ac:dyDescent="0.2">
      <c r="A54" s="153" t="s">
        <v>271</v>
      </c>
      <c r="B54" s="147">
        <f t="shared" si="3"/>
        <v>439670</v>
      </c>
      <c r="C54" s="147">
        <v>213230</v>
      </c>
      <c r="D54" s="147">
        <v>226440</v>
      </c>
      <c r="E54" s="147">
        <v>488196</v>
      </c>
      <c r="F54" s="110">
        <f t="shared" si="4"/>
        <v>-9.9398602200755448</v>
      </c>
    </row>
    <row r="55" spans="1:6" x14ac:dyDescent="0.2">
      <c r="A55" s="150" t="s">
        <v>184</v>
      </c>
      <c r="B55" s="147">
        <f t="shared" si="3"/>
        <v>2561823</v>
      </c>
      <c r="C55" s="147">
        <v>1259169</v>
      </c>
      <c r="D55" s="147">
        <v>1302654</v>
      </c>
      <c r="E55" s="147">
        <v>2573401</v>
      </c>
      <c r="F55" s="110">
        <f t="shared" si="4"/>
        <v>-0.44991044924596224</v>
      </c>
    </row>
    <row r="56" spans="1:6" x14ac:dyDescent="0.2">
      <c r="A56" s="150" t="s">
        <v>185</v>
      </c>
      <c r="B56" s="147">
        <f>SUM(C56:D56)</f>
        <v>286470</v>
      </c>
      <c r="C56" s="147">
        <v>112455</v>
      </c>
      <c r="D56" s="147">
        <v>174015</v>
      </c>
      <c r="E56" s="147">
        <v>318384</v>
      </c>
      <c r="F56" s="110">
        <f t="shared" si="4"/>
        <v>-10.023744911804613</v>
      </c>
    </row>
    <row r="57" spans="1:6" ht="19.899999999999999" customHeight="1" x14ac:dyDescent="0.2">
      <c r="A57" s="152" t="s">
        <v>21</v>
      </c>
      <c r="B57" s="132">
        <f>SUM(C57:D57)</f>
        <v>4416011</v>
      </c>
      <c r="C57" s="122">
        <v>2154865</v>
      </c>
      <c r="D57" s="122">
        <v>2261146</v>
      </c>
      <c r="E57" s="122">
        <v>4493520</v>
      </c>
      <c r="F57" s="127">
        <f t="shared" si="4"/>
        <v>-1.7249060869874882</v>
      </c>
    </row>
  </sheetData>
  <mergeCells count="16">
    <mergeCell ref="A1:F1"/>
    <mergeCell ref="A2:F2"/>
    <mergeCell ref="A41:F41"/>
    <mergeCell ref="A42:F42"/>
    <mergeCell ref="F44:F46"/>
    <mergeCell ref="B46:E46"/>
    <mergeCell ref="A4:A6"/>
    <mergeCell ref="B4:B5"/>
    <mergeCell ref="C4:D4"/>
    <mergeCell ref="E4:E5"/>
    <mergeCell ref="F4:F6"/>
    <mergeCell ref="B6:E6"/>
    <mergeCell ref="A44:A46"/>
    <mergeCell ref="B44:B45"/>
    <mergeCell ref="C44:D44"/>
    <mergeCell ref="E44:E45"/>
  </mergeCells>
  <conditionalFormatting sqref="A7:F38">
    <cfRule type="expression" dxfId="7" priority="2">
      <formula>MOD(ROW(),2)=0</formula>
    </cfRule>
  </conditionalFormatting>
  <conditionalFormatting sqref="A47:F57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2 - j/12 SH</oddFooter>
  </headerFooter>
  <ignoredErrors>
    <ignoredError sqref="B10:B38 B48:B57 C8:D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activeCell="C33" sqref="C33"/>
    </sheetView>
  </sheetViews>
  <sheetFormatPr baseColWidth="10" defaultColWidth="11.140625" defaultRowHeight="12" x14ac:dyDescent="0.2"/>
  <cols>
    <col min="1" max="1" width="27.140625" style="144" customWidth="1"/>
    <col min="2" max="6" width="12.7109375" style="144" customWidth="1"/>
    <col min="7" max="16384" width="11.140625" style="144"/>
  </cols>
  <sheetData>
    <row r="1" spans="1:6" ht="12.75" x14ac:dyDescent="0.2">
      <c r="A1" s="233" t="s">
        <v>304</v>
      </c>
      <c r="B1" s="204"/>
      <c r="C1" s="204"/>
      <c r="D1" s="204"/>
      <c r="E1" s="204"/>
      <c r="F1" s="204"/>
    </row>
    <row r="2" spans="1:6" x14ac:dyDescent="0.2">
      <c r="A2" s="143"/>
    </row>
    <row r="3" spans="1:6" ht="22.7" customHeight="1" x14ac:dyDescent="0.2">
      <c r="A3" s="211" t="s">
        <v>186</v>
      </c>
      <c r="B3" s="212" t="s">
        <v>187</v>
      </c>
      <c r="C3" s="212"/>
      <c r="D3" s="212"/>
      <c r="E3" s="212"/>
      <c r="F3" s="213" t="s">
        <v>278</v>
      </c>
    </row>
    <row r="4" spans="1:6" ht="22.7" customHeight="1" x14ac:dyDescent="0.2">
      <c r="A4" s="211"/>
      <c r="B4" s="212" t="s">
        <v>115</v>
      </c>
      <c r="C4" s="212"/>
      <c r="D4" s="212"/>
      <c r="E4" s="212"/>
      <c r="F4" s="213"/>
    </row>
    <row r="5" spans="1:6" ht="22.7" customHeight="1" x14ac:dyDescent="0.2">
      <c r="A5" s="211"/>
      <c r="B5" s="212">
        <v>2012</v>
      </c>
      <c r="C5" s="212"/>
      <c r="D5" s="212"/>
      <c r="E5" s="133">
        <v>2011</v>
      </c>
      <c r="F5" s="214"/>
    </row>
    <row r="6" spans="1:6" ht="22.7" customHeight="1" x14ac:dyDescent="0.2">
      <c r="A6" s="211"/>
      <c r="B6" s="133" t="s">
        <v>188</v>
      </c>
      <c r="C6" s="133" t="s">
        <v>189</v>
      </c>
      <c r="D6" s="133" t="s">
        <v>190</v>
      </c>
      <c r="E6" s="133" t="s">
        <v>190</v>
      </c>
      <c r="F6" s="214"/>
    </row>
    <row r="7" spans="1:6" ht="12.75" customHeight="1" x14ac:dyDescent="0.2">
      <c r="A7" s="157"/>
      <c r="B7" s="143"/>
      <c r="C7" s="143"/>
      <c r="D7" s="143"/>
      <c r="E7" s="143"/>
      <c r="F7" s="143"/>
    </row>
    <row r="8" spans="1:6" ht="12.75" customHeight="1" x14ac:dyDescent="0.2">
      <c r="A8" s="150" t="s">
        <v>191</v>
      </c>
      <c r="B8" s="155" t="s">
        <v>18</v>
      </c>
      <c r="C8" s="155" t="s">
        <v>18</v>
      </c>
      <c r="D8" s="155" t="s">
        <v>18</v>
      </c>
      <c r="E8" s="156">
        <v>2</v>
      </c>
      <c r="F8" s="110" t="s">
        <v>82</v>
      </c>
    </row>
    <row r="9" spans="1:6" ht="12.75" customHeight="1" x14ac:dyDescent="0.2">
      <c r="A9" s="150" t="s">
        <v>102</v>
      </c>
      <c r="B9" s="156">
        <v>884</v>
      </c>
      <c r="C9" s="156">
        <v>884</v>
      </c>
      <c r="D9" s="156">
        <f>SUM(B9:C9)</f>
        <v>1768</v>
      </c>
      <c r="E9" s="156">
        <v>1826</v>
      </c>
      <c r="F9" s="110">
        <f t="shared" ref="F9:F31" si="0">D9/E9*100-100</f>
        <v>-3.1763417305585904</v>
      </c>
    </row>
    <row r="10" spans="1:6" ht="12.75" customHeight="1" x14ac:dyDescent="0.2">
      <c r="A10" s="150" t="s">
        <v>192</v>
      </c>
      <c r="B10" s="156">
        <v>53</v>
      </c>
      <c r="C10" s="156">
        <v>54</v>
      </c>
      <c r="D10" s="156">
        <f t="shared" ref="D10:D34" si="1">SUM(B10:C10)</f>
        <v>107</v>
      </c>
      <c r="E10" s="156">
        <v>82</v>
      </c>
      <c r="F10" s="110">
        <f t="shared" si="0"/>
        <v>30.487804878048792</v>
      </c>
    </row>
    <row r="11" spans="1:6" ht="12.75" customHeight="1" x14ac:dyDescent="0.2">
      <c r="A11" s="150" t="s">
        <v>193</v>
      </c>
      <c r="B11" s="156">
        <v>1240</v>
      </c>
      <c r="C11" s="156">
        <v>1240</v>
      </c>
      <c r="D11" s="156">
        <f t="shared" si="1"/>
        <v>2480</v>
      </c>
      <c r="E11" s="156">
        <v>2222</v>
      </c>
      <c r="F11" s="110">
        <f t="shared" si="0"/>
        <v>11.611161116111603</v>
      </c>
    </row>
    <row r="12" spans="1:6" ht="12.75" customHeight="1" x14ac:dyDescent="0.2">
      <c r="A12" s="150" t="s">
        <v>110</v>
      </c>
      <c r="B12" s="156">
        <v>7442</v>
      </c>
      <c r="C12" s="156">
        <v>7442</v>
      </c>
      <c r="D12" s="156">
        <f t="shared" si="1"/>
        <v>14884</v>
      </c>
      <c r="E12" s="156">
        <v>10598</v>
      </c>
      <c r="F12" s="110">
        <f t="shared" si="0"/>
        <v>40.441592753349681</v>
      </c>
    </row>
    <row r="13" spans="1:6" ht="19.899999999999999" customHeight="1" x14ac:dyDescent="0.2">
      <c r="A13" s="150" t="s">
        <v>104</v>
      </c>
      <c r="B13" s="156">
        <v>163</v>
      </c>
      <c r="C13" s="156">
        <v>162</v>
      </c>
      <c r="D13" s="156">
        <f t="shared" si="1"/>
        <v>325</v>
      </c>
      <c r="E13" s="156">
        <v>382</v>
      </c>
      <c r="F13" s="110">
        <f t="shared" si="0"/>
        <v>-14.921465968586389</v>
      </c>
    </row>
    <row r="14" spans="1:6" ht="12.75" customHeight="1" x14ac:dyDescent="0.2">
      <c r="A14" s="150" t="s">
        <v>194</v>
      </c>
      <c r="B14" s="156">
        <v>48</v>
      </c>
      <c r="C14" s="156">
        <v>48</v>
      </c>
      <c r="D14" s="156">
        <f t="shared" si="1"/>
        <v>96</v>
      </c>
      <c r="E14" s="156">
        <v>88</v>
      </c>
      <c r="F14" s="110">
        <f t="shared" si="0"/>
        <v>9.0909090909090793</v>
      </c>
    </row>
    <row r="15" spans="1:6" ht="12.75" customHeight="1" x14ac:dyDescent="0.2">
      <c r="A15" s="150" t="s">
        <v>195</v>
      </c>
      <c r="B15" s="156">
        <v>1255</v>
      </c>
      <c r="C15" s="156">
        <v>1255</v>
      </c>
      <c r="D15" s="156">
        <f t="shared" si="1"/>
        <v>2510</v>
      </c>
      <c r="E15" s="156">
        <v>3294</v>
      </c>
      <c r="F15" s="110">
        <f t="shared" si="0"/>
        <v>-23.80085003035822</v>
      </c>
    </row>
    <row r="16" spans="1:6" ht="12.75" customHeight="1" x14ac:dyDescent="0.2">
      <c r="A16" s="150" t="s">
        <v>196</v>
      </c>
      <c r="B16" s="156">
        <v>60</v>
      </c>
      <c r="C16" s="156">
        <v>61</v>
      </c>
      <c r="D16" s="156">
        <f t="shared" si="1"/>
        <v>121</v>
      </c>
      <c r="E16" s="156">
        <v>120</v>
      </c>
      <c r="F16" s="110">
        <f t="shared" si="0"/>
        <v>0.8333333333333286</v>
      </c>
    </row>
    <row r="17" spans="1:6" ht="12.75" customHeight="1" x14ac:dyDescent="0.2">
      <c r="A17" s="150" t="s">
        <v>197</v>
      </c>
      <c r="B17" s="156">
        <v>779</v>
      </c>
      <c r="C17" s="156">
        <v>779</v>
      </c>
      <c r="D17" s="156">
        <f t="shared" si="1"/>
        <v>1558</v>
      </c>
      <c r="E17" s="156">
        <v>1716</v>
      </c>
      <c r="F17" s="110">
        <f t="shared" si="0"/>
        <v>-9.207459207459209</v>
      </c>
    </row>
    <row r="18" spans="1:6" ht="19.899999999999999" customHeight="1" x14ac:dyDescent="0.2">
      <c r="A18" s="150" t="s">
        <v>106</v>
      </c>
      <c r="B18" s="156">
        <v>306</v>
      </c>
      <c r="C18" s="156">
        <v>306</v>
      </c>
      <c r="D18" s="156">
        <f t="shared" si="1"/>
        <v>612</v>
      </c>
      <c r="E18" s="156">
        <v>436</v>
      </c>
      <c r="F18" s="110">
        <f t="shared" si="0"/>
        <v>40.366972477064223</v>
      </c>
    </row>
    <row r="19" spans="1:6" ht="12.75" customHeight="1" x14ac:dyDescent="0.2">
      <c r="A19" s="150" t="s">
        <v>198</v>
      </c>
      <c r="B19" s="156">
        <v>1388</v>
      </c>
      <c r="C19" s="156">
        <v>1388</v>
      </c>
      <c r="D19" s="156">
        <f t="shared" si="1"/>
        <v>2776</v>
      </c>
      <c r="E19" s="156">
        <v>3332</v>
      </c>
      <c r="F19" s="110">
        <f t="shared" si="0"/>
        <v>-16.686674669867955</v>
      </c>
    </row>
    <row r="20" spans="1:6" ht="12.75" customHeight="1" x14ac:dyDescent="0.2">
      <c r="A20" s="150" t="s">
        <v>199</v>
      </c>
      <c r="B20" s="156">
        <v>6</v>
      </c>
      <c r="C20" s="156">
        <v>6</v>
      </c>
      <c r="D20" s="156">
        <f t="shared" si="1"/>
        <v>12</v>
      </c>
      <c r="E20" s="156">
        <v>10</v>
      </c>
      <c r="F20" s="110">
        <f t="shared" si="0"/>
        <v>20</v>
      </c>
    </row>
    <row r="21" spans="1:6" ht="12.75" customHeight="1" x14ac:dyDescent="0.2">
      <c r="A21" s="150" t="s">
        <v>200</v>
      </c>
      <c r="B21" s="156">
        <v>4</v>
      </c>
      <c r="C21" s="156">
        <v>4</v>
      </c>
      <c r="D21" s="156">
        <f t="shared" si="1"/>
        <v>8</v>
      </c>
      <c r="E21" s="156">
        <v>6</v>
      </c>
      <c r="F21" s="110">
        <f t="shared" si="0"/>
        <v>33.333333333333314</v>
      </c>
    </row>
    <row r="22" spans="1:6" ht="12.75" customHeight="1" x14ac:dyDescent="0.2">
      <c r="A22" s="150" t="s">
        <v>103</v>
      </c>
      <c r="B22" s="156">
        <v>1666</v>
      </c>
      <c r="C22" s="156">
        <v>1667</v>
      </c>
      <c r="D22" s="156">
        <f t="shared" si="1"/>
        <v>3333</v>
      </c>
      <c r="E22" s="156">
        <v>3202</v>
      </c>
      <c r="F22" s="110">
        <f t="shared" si="0"/>
        <v>4.0911930043722577</v>
      </c>
    </row>
    <row r="23" spans="1:6" ht="19.899999999999999" customHeight="1" x14ac:dyDescent="0.2">
      <c r="A23" s="150" t="s">
        <v>201</v>
      </c>
      <c r="B23" s="156">
        <v>5485</v>
      </c>
      <c r="C23" s="156">
        <v>5485</v>
      </c>
      <c r="D23" s="156">
        <f t="shared" si="1"/>
        <v>10970</v>
      </c>
      <c r="E23" s="156">
        <v>11484</v>
      </c>
      <c r="F23" s="110">
        <f t="shared" si="0"/>
        <v>-4.4757924068268977</v>
      </c>
    </row>
    <row r="24" spans="1:6" ht="12.75" customHeight="1" x14ac:dyDescent="0.2">
      <c r="A24" s="150" t="s">
        <v>101</v>
      </c>
      <c r="B24" s="156">
        <v>4879</v>
      </c>
      <c r="C24" s="156">
        <v>4880</v>
      </c>
      <c r="D24" s="156">
        <f t="shared" si="1"/>
        <v>9759</v>
      </c>
      <c r="E24" s="156">
        <v>10222</v>
      </c>
      <c r="F24" s="110">
        <f t="shared" si="0"/>
        <v>-4.5294462923106948</v>
      </c>
    </row>
    <row r="25" spans="1:6" ht="12.75" customHeight="1" x14ac:dyDescent="0.2">
      <c r="A25" s="150" t="s">
        <v>202</v>
      </c>
      <c r="B25" s="156">
        <v>35</v>
      </c>
      <c r="C25" s="156">
        <v>36</v>
      </c>
      <c r="D25" s="156">
        <f t="shared" si="1"/>
        <v>71</v>
      </c>
      <c r="E25" s="156">
        <v>124</v>
      </c>
      <c r="F25" s="110">
        <f t="shared" si="0"/>
        <v>-42.741935483870961</v>
      </c>
    </row>
    <row r="26" spans="1:6" ht="12.75" customHeight="1" x14ac:dyDescent="0.2">
      <c r="A26" s="150" t="s">
        <v>203</v>
      </c>
      <c r="B26" s="156">
        <v>1752</v>
      </c>
      <c r="C26" s="156">
        <v>1752</v>
      </c>
      <c r="D26" s="156">
        <f t="shared" si="1"/>
        <v>3504</v>
      </c>
      <c r="E26" s="156">
        <v>4748</v>
      </c>
      <c r="F26" s="110">
        <f t="shared" si="0"/>
        <v>-26.200505475989885</v>
      </c>
    </row>
    <row r="27" spans="1:6" ht="12.75" customHeight="1" x14ac:dyDescent="0.2">
      <c r="A27" s="150" t="s">
        <v>204</v>
      </c>
      <c r="B27" s="156">
        <v>1592</v>
      </c>
      <c r="C27" s="156">
        <v>1592</v>
      </c>
      <c r="D27" s="156">
        <f t="shared" si="1"/>
        <v>3184</v>
      </c>
      <c r="E27" s="156">
        <v>3574</v>
      </c>
      <c r="F27" s="110">
        <f t="shared" si="0"/>
        <v>-10.91214325685506</v>
      </c>
    </row>
    <row r="28" spans="1:6" ht="19.899999999999999" customHeight="1" x14ac:dyDescent="0.2">
      <c r="A28" s="150" t="s">
        <v>205</v>
      </c>
      <c r="B28" s="156">
        <v>17177</v>
      </c>
      <c r="C28" s="156">
        <v>17177</v>
      </c>
      <c r="D28" s="156">
        <f t="shared" si="1"/>
        <v>34354</v>
      </c>
      <c r="E28" s="156">
        <v>33892</v>
      </c>
      <c r="F28" s="110">
        <f t="shared" si="0"/>
        <v>1.3631535465596727</v>
      </c>
    </row>
    <row r="29" spans="1:6" ht="12.75" customHeight="1" x14ac:dyDescent="0.2">
      <c r="A29" s="150" t="s">
        <v>105</v>
      </c>
      <c r="B29" s="156">
        <v>103</v>
      </c>
      <c r="C29" s="156">
        <v>103</v>
      </c>
      <c r="D29" s="156">
        <f t="shared" si="1"/>
        <v>206</v>
      </c>
      <c r="E29" s="156">
        <v>250</v>
      </c>
      <c r="F29" s="110">
        <f t="shared" si="0"/>
        <v>-17.600000000000009</v>
      </c>
    </row>
    <row r="30" spans="1:6" ht="12.75" customHeight="1" x14ac:dyDescent="0.2">
      <c r="A30" s="150" t="s">
        <v>206</v>
      </c>
      <c r="B30" s="156">
        <v>1196</v>
      </c>
      <c r="C30" s="156">
        <v>1196</v>
      </c>
      <c r="D30" s="156">
        <f t="shared" si="1"/>
        <v>2392</v>
      </c>
      <c r="E30" s="156">
        <v>1280</v>
      </c>
      <c r="F30" s="110">
        <f t="shared" si="0"/>
        <v>86.875</v>
      </c>
    </row>
    <row r="31" spans="1:6" ht="12.75" customHeight="1" x14ac:dyDescent="0.2">
      <c r="A31" s="150" t="s">
        <v>207</v>
      </c>
      <c r="B31" s="156">
        <v>2856</v>
      </c>
      <c r="C31" s="156">
        <v>2856</v>
      </c>
      <c r="D31" s="156">
        <f t="shared" si="1"/>
        <v>5712</v>
      </c>
      <c r="E31" s="156">
        <v>4450</v>
      </c>
      <c r="F31" s="110">
        <f t="shared" si="0"/>
        <v>28.359550561797761</v>
      </c>
    </row>
    <row r="32" spans="1:6" ht="12.75" customHeight="1" x14ac:dyDescent="0.2">
      <c r="A32" s="150" t="s">
        <v>208</v>
      </c>
      <c r="B32" s="156">
        <v>25</v>
      </c>
      <c r="C32" s="156">
        <v>25</v>
      </c>
      <c r="D32" s="156">
        <f t="shared" si="1"/>
        <v>50</v>
      </c>
      <c r="E32" s="156">
        <v>2</v>
      </c>
      <c r="F32" s="110" t="s">
        <v>82</v>
      </c>
    </row>
    <row r="33" spans="1:6" ht="19.899999999999999" customHeight="1" x14ac:dyDescent="0.2">
      <c r="A33" s="150" t="s">
        <v>274</v>
      </c>
      <c r="B33" s="156">
        <v>220</v>
      </c>
      <c r="C33" s="156">
        <v>220</v>
      </c>
      <c r="D33" s="156">
        <f t="shared" si="1"/>
        <v>440</v>
      </c>
      <c r="E33" s="156">
        <v>304</v>
      </c>
      <c r="F33" s="110">
        <f>D33/E33*100-100</f>
        <v>44.73684210526315</v>
      </c>
    </row>
    <row r="34" spans="1:6" ht="12.75" customHeight="1" x14ac:dyDescent="0.2">
      <c r="A34" s="150" t="s">
        <v>111</v>
      </c>
      <c r="B34" s="156">
        <v>7558</v>
      </c>
      <c r="C34" s="156">
        <v>7558</v>
      </c>
      <c r="D34" s="156">
        <f t="shared" si="1"/>
        <v>15116</v>
      </c>
      <c r="E34" s="156">
        <v>14238</v>
      </c>
      <c r="F34" s="110">
        <f>D34/E34*100-100</f>
        <v>6.1665964320831534</v>
      </c>
    </row>
    <row r="35" spans="1:6" ht="28.35" customHeight="1" x14ac:dyDescent="0.2">
      <c r="A35" s="158" t="s">
        <v>21</v>
      </c>
      <c r="B35" s="159">
        <f t="shared" ref="B35:C35" si="2">SUM(B8:B34)</f>
        <v>58172</v>
      </c>
      <c r="C35" s="160">
        <f t="shared" si="2"/>
        <v>58176</v>
      </c>
      <c r="D35" s="160">
        <f>SUM(D8:D34)</f>
        <v>116348</v>
      </c>
      <c r="E35" s="161">
        <v>111884</v>
      </c>
      <c r="F35" s="127">
        <f>D35/E35*100-100</f>
        <v>3.9898466268635531</v>
      </c>
    </row>
  </sheetData>
  <mergeCells count="6">
    <mergeCell ref="A1:F1"/>
    <mergeCell ref="A3:A6"/>
    <mergeCell ref="B3:E3"/>
    <mergeCell ref="F3:F6"/>
    <mergeCell ref="B4:E4"/>
    <mergeCell ref="B5:D5"/>
  </mergeCells>
  <conditionalFormatting sqref="A7:F35">
    <cfRule type="expression" dxfId="5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2 - j/12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Layout" topLeftCell="A43" zoomScaleNormal="100" workbookViewId="0">
      <selection activeCell="C33" sqref="C33"/>
    </sheetView>
  </sheetViews>
  <sheetFormatPr baseColWidth="10" defaultRowHeight="12.75" x14ac:dyDescent="0.2"/>
  <cols>
    <col min="1" max="1" width="27.140625" customWidth="1"/>
    <col min="2" max="6" width="12.7109375" customWidth="1"/>
  </cols>
  <sheetData>
    <row r="1" spans="1:6" x14ac:dyDescent="0.2">
      <c r="A1" s="241" t="s">
        <v>305</v>
      </c>
      <c r="B1" s="242"/>
      <c r="C1" s="242"/>
      <c r="D1" s="242"/>
      <c r="E1" s="242"/>
      <c r="F1" s="242"/>
    </row>
    <row r="2" spans="1:6" x14ac:dyDescent="0.2">
      <c r="A2" s="80"/>
      <c r="B2" s="76"/>
      <c r="C2" s="76"/>
      <c r="D2" s="73"/>
      <c r="E2" s="73"/>
      <c r="F2" s="73"/>
    </row>
    <row r="3" spans="1:6" ht="25.5" customHeight="1" x14ac:dyDescent="0.2">
      <c r="A3" s="231" t="s">
        <v>186</v>
      </c>
      <c r="B3" s="232" t="s">
        <v>280</v>
      </c>
      <c r="C3" s="230" t="s">
        <v>249</v>
      </c>
      <c r="D3" s="230"/>
      <c r="E3" s="237" t="s">
        <v>279</v>
      </c>
      <c r="F3" s="234" t="s">
        <v>283</v>
      </c>
    </row>
    <row r="4" spans="1:6" ht="25.5" customHeight="1" x14ac:dyDescent="0.2">
      <c r="A4" s="231"/>
      <c r="B4" s="232"/>
      <c r="C4" s="154" t="s">
        <v>128</v>
      </c>
      <c r="D4" s="154" t="s">
        <v>129</v>
      </c>
      <c r="E4" s="238"/>
      <c r="F4" s="239"/>
    </row>
    <row r="5" spans="1:6" ht="22.7" customHeight="1" x14ac:dyDescent="0.2">
      <c r="A5" s="231"/>
      <c r="B5" s="230" t="s">
        <v>130</v>
      </c>
      <c r="C5" s="230"/>
      <c r="D5" s="230"/>
      <c r="E5" s="230"/>
      <c r="F5" s="240"/>
    </row>
    <row r="6" spans="1:6" x14ac:dyDescent="0.2">
      <c r="A6" s="166"/>
      <c r="B6" s="164"/>
      <c r="C6" s="164"/>
      <c r="D6" s="164"/>
      <c r="E6" s="164"/>
      <c r="F6" s="165"/>
    </row>
    <row r="7" spans="1:6" x14ac:dyDescent="0.2">
      <c r="A7" s="150" t="s">
        <v>191</v>
      </c>
      <c r="B7" s="155" t="s">
        <v>18</v>
      </c>
      <c r="C7" s="155" t="s">
        <v>18</v>
      </c>
      <c r="D7" s="155" t="s">
        <v>18</v>
      </c>
      <c r="E7" s="148">
        <v>1402</v>
      </c>
      <c r="F7" s="110" t="s">
        <v>82</v>
      </c>
    </row>
    <row r="8" spans="1:6" x14ac:dyDescent="0.2">
      <c r="A8" s="150" t="s">
        <v>102</v>
      </c>
      <c r="B8" s="148">
        <f>SUM(C8:D8)</f>
        <v>8777993</v>
      </c>
      <c r="C8" s="148">
        <v>6129291</v>
      </c>
      <c r="D8" s="148">
        <v>2648702</v>
      </c>
      <c r="E8" s="148">
        <v>7897218</v>
      </c>
      <c r="F8" s="110">
        <f t="shared" ref="F8:F33" si="0">B8/E8*100-100</f>
        <v>11.152978175352388</v>
      </c>
    </row>
    <row r="9" spans="1:6" x14ac:dyDescent="0.2">
      <c r="A9" s="150" t="s">
        <v>192</v>
      </c>
      <c r="B9" s="148">
        <f t="shared" ref="B9:B29" si="1">SUM(C9:D9)</f>
        <v>49793</v>
      </c>
      <c r="C9" s="148">
        <v>3986</v>
      </c>
      <c r="D9" s="148">
        <v>45807</v>
      </c>
      <c r="E9" s="148">
        <v>40035</v>
      </c>
      <c r="F9" s="110">
        <f t="shared" si="0"/>
        <v>24.373673036093408</v>
      </c>
    </row>
    <row r="10" spans="1:6" x14ac:dyDescent="0.2">
      <c r="A10" s="150" t="s">
        <v>193</v>
      </c>
      <c r="B10" s="148">
        <f t="shared" si="1"/>
        <v>99080</v>
      </c>
      <c r="C10" s="148">
        <v>93286</v>
      </c>
      <c r="D10" s="148">
        <v>5794</v>
      </c>
      <c r="E10" s="148">
        <v>141067</v>
      </c>
      <c r="F10" s="110">
        <f t="shared" si="0"/>
        <v>-29.763871068357588</v>
      </c>
    </row>
    <row r="11" spans="1:6" x14ac:dyDescent="0.2">
      <c r="A11" s="150" t="s">
        <v>110</v>
      </c>
      <c r="B11" s="148">
        <f t="shared" si="1"/>
        <v>153510</v>
      </c>
      <c r="C11" s="148">
        <v>35957</v>
      </c>
      <c r="D11" s="148">
        <v>117553</v>
      </c>
      <c r="E11" s="148">
        <v>141046</v>
      </c>
      <c r="F11" s="110">
        <f t="shared" si="0"/>
        <v>8.8368333735093501</v>
      </c>
    </row>
    <row r="12" spans="1:6" x14ac:dyDescent="0.2">
      <c r="A12" s="150" t="s">
        <v>104</v>
      </c>
      <c r="B12" s="148">
        <f t="shared" si="1"/>
        <v>451273</v>
      </c>
      <c r="C12" s="148">
        <v>451273</v>
      </c>
      <c r="D12" s="155" t="s">
        <v>18</v>
      </c>
      <c r="E12" s="148">
        <v>503431</v>
      </c>
      <c r="F12" s="110">
        <f t="shared" si="0"/>
        <v>-10.3605062064116</v>
      </c>
    </row>
    <row r="13" spans="1:6" x14ac:dyDescent="0.2">
      <c r="A13" s="150" t="s">
        <v>194</v>
      </c>
      <c r="B13" s="148">
        <f t="shared" si="1"/>
        <v>113101</v>
      </c>
      <c r="C13" s="148">
        <v>62124</v>
      </c>
      <c r="D13" s="148">
        <v>50977</v>
      </c>
      <c r="E13" s="148">
        <v>97699</v>
      </c>
      <c r="F13" s="110">
        <f t="shared" si="0"/>
        <v>15.764746824430148</v>
      </c>
    </row>
    <row r="14" spans="1:6" x14ac:dyDescent="0.2">
      <c r="A14" s="150" t="s">
        <v>195</v>
      </c>
      <c r="B14" s="148">
        <f t="shared" si="1"/>
        <v>4291</v>
      </c>
      <c r="C14" s="148">
        <v>1292</v>
      </c>
      <c r="D14" s="148">
        <v>2999</v>
      </c>
      <c r="E14" s="148">
        <v>7655</v>
      </c>
      <c r="F14" s="110">
        <f t="shared" si="0"/>
        <v>-43.945133899412149</v>
      </c>
    </row>
    <row r="15" spans="1:6" x14ac:dyDescent="0.2">
      <c r="A15" s="150" t="s">
        <v>196</v>
      </c>
      <c r="B15" s="148">
        <f t="shared" si="1"/>
        <v>77918</v>
      </c>
      <c r="C15" s="148">
        <v>3453</v>
      </c>
      <c r="D15" s="148">
        <v>74465</v>
      </c>
      <c r="E15" s="148">
        <v>75985</v>
      </c>
      <c r="F15" s="110">
        <f t="shared" si="0"/>
        <v>2.5439231427255322</v>
      </c>
    </row>
    <row r="16" spans="1:6" x14ac:dyDescent="0.2">
      <c r="A16" s="150" t="s">
        <v>197</v>
      </c>
      <c r="B16" s="148">
        <f t="shared" si="1"/>
        <v>21177</v>
      </c>
      <c r="C16" s="148">
        <v>16378</v>
      </c>
      <c r="D16" s="148">
        <v>4799</v>
      </c>
      <c r="E16" s="148">
        <v>20647</v>
      </c>
      <c r="F16" s="110">
        <f t="shared" si="0"/>
        <v>2.5669588802247318</v>
      </c>
    </row>
    <row r="17" spans="1:6" x14ac:dyDescent="0.2">
      <c r="A17" s="150" t="s">
        <v>106</v>
      </c>
      <c r="B17" s="148">
        <f t="shared" si="1"/>
        <v>350645</v>
      </c>
      <c r="C17" s="148">
        <v>297729</v>
      </c>
      <c r="D17" s="148">
        <v>52916</v>
      </c>
      <c r="E17" s="148">
        <v>289827</v>
      </c>
      <c r="F17" s="110">
        <f t="shared" si="0"/>
        <v>20.984242323869069</v>
      </c>
    </row>
    <row r="18" spans="1:6" x14ac:dyDescent="0.2">
      <c r="A18" s="150" t="s">
        <v>199</v>
      </c>
      <c r="B18" s="148">
        <f t="shared" si="1"/>
        <v>4676</v>
      </c>
      <c r="C18" s="148">
        <v>4676</v>
      </c>
      <c r="D18" s="155" t="s">
        <v>18</v>
      </c>
      <c r="E18" s="148">
        <v>5700</v>
      </c>
      <c r="F18" s="110">
        <f t="shared" si="0"/>
        <v>-17.964912280701753</v>
      </c>
    </row>
    <row r="19" spans="1:6" x14ac:dyDescent="0.2">
      <c r="A19" s="150" t="s">
        <v>200</v>
      </c>
      <c r="B19" s="148">
        <f t="shared" si="1"/>
        <v>5893</v>
      </c>
      <c r="C19" s="148">
        <v>5893</v>
      </c>
      <c r="D19" s="155" t="s">
        <v>18</v>
      </c>
      <c r="E19" s="148">
        <v>4584</v>
      </c>
      <c r="F19" s="110">
        <f t="shared" si="0"/>
        <v>28.555846422338561</v>
      </c>
    </row>
    <row r="20" spans="1:6" x14ac:dyDescent="0.2">
      <c r="A20" s="150" t="s">
        <v>103</v>
      </c>
      <c r="B20" s="148">
        <f t="shared" si="1"/>
        <v>4219974</v>
      </c>
      <c r="C20" s="148">
        <v>2398107</v>
      </c>
      <c r="D20" s="148">
        <v>1821867</v>
      </c>
      <c r="E20" s="148">
        <v>4301742</v>
      </c>
      <c r="F20" s="110">
        <f t="shared" si="0"/>
        <v>-1.9008113457292382</v>
      </c>
    </row>
    <row r="21" spans="1:6" x14ac:dyDescent="0.2">
      <c r="A21" s="150" t="s">
        <v>201</v>
      </c>
      <c r="B21" s="148">
        <f t="shared" si="1"/>
        <v>88527</v>
      </c>
      <c r="C21" s="148">
        <v>68147</v>
      </c>
      <c r="D21" s="148">
        <v>20380</v>
      </c>
      <c r="E21" s="148">
        <v>92634</v>
      </c>
      <c r="F21" s="110">
        <f t="shared" si="0"/>
        <v>-4.4335773042295585</v>
      </c>
    </row>
    <row r="22" spans="1:6" x14ac:dyDescent="0.2">
      <c r="A22" s="150" t="s">
        <v>101</v>
      </c>
      <c r="B22" s="148">
        <f t="shared" si="1"/>
        <v>17169883</v>
      </c>
      <c r="C22" s="148">
        <v>9837695</v>
      </c>
      <c r="D22" s="148">
        <v>7332188</v>
      </c>
      <c r="E22" s="148">
        <v>17663140</v>
      </c>
      <c r="F22" s="110">
        <f t="shared" si="0"/>
        <v>-2.7925782165571889</v>
      </c>
    </row>
    <row r="23" spans="1:6" x14ac:dyDescent="0.2">
      <c r="A23" s="150" t="s">
        <v>202</v>
      </c>
      <c r="B23" s="148">
        <f t="shared" si="1"/>
        <v>36195</v>
      </c>
      <c r="C23" s="148">
        <v>24616</v>
      </c>
      <c r="D23" s="148">
        <v>11579</v>
      </c>
      <c r="E23" s="148">
        <v>73118</v>
      </c>
      <c r="F23" s="110">
        <f t="shared" si="0"/>
        <v>-50.497825432861951</v>
      </c>
    </row>
    <row r="24" spans="1:6" x14ac:dyDescent="0.2">
      <c r="A24" s="150" t="s">
        <v>203</v>
      </c>
      <c r="B24" s="148">
        <f t="shared" si="1"/>
        <v>3626</v>
      </c>
      <c r="C24" s="148">
        <v>1552</v>
      </c>
      <c r="D24" s="148">
        <v>2074</v>
      </c>
      <c r="E24" s="148">
        <v>13147</v>
      </c>
      <c r="F24" s="110">
        <f t="shared" si="0"/>
        <v>-72.419563398493949</v>
      </c>
    </row>
    <row r="25" spans="1:6" x14ac:dyDescent="0.2">
      <c r="A25" s="150" t="s">
        <v>204</v>
      </c>
      <c r="B25" s="148">
        <f t="shared" si="1"/>
        <v>6682</v>
      </c>
      <c r="C25" s="148">
        <v>3630</v>
      </c>
      <c r="D25" s="148">
        <v>3052</v>
      </c>
      <c r="E25" s="148">
        <v>15446</v>
      </c>
      <c r="F25" s="110">
        <f t="shared" si="0"/>
        <v>-56.739608960248603</v>
      </c>
    </row>
    <row r="26" spans="1:6" x14ac:dyDescent="0.2">
      <c r="A26" s="150" t="s">
        <v>205</v>
      </c>
      <c r="B26" s="148">
        <f t="shared" si="1"/>
        <v>4638801</v>
      </c>
      <c r="C26" s="148">
        <v>1699080</v>
      </c>
      <c r="D26" s="148">
        <v>2939721</v>
      </c>
      <c r="E26" s="148">
        <v>4282133</v>
      </c>
      <c r="F26" s="110">
        <f t="shared" si="0"/>
        <v>8.3292135017758682</v>
      </c>
    </row>
    <row r="27" spans="1:6" x14ac:dyDescent="0.2">
      <c r="A27" s="150" t="s">
        <v>105</v>
      </c>
      <c r="B27" s="148">
        <f t="shared" si="1"/>
        <v>180095</v>
      </c>
      <c r="C27" s="148">
        <v>179495</v>
      </c>
      <c r="D27" s="148">
        <v>600</v>
      </c>
      <c r="E27" s="148">
        <v>238222</v>
      </c>
      <c r="F27" s="110">
        <f t="shared" si="0"/>
        <v>-24.400349254057147</v>
      </c>
    </row>
    <row r="28" spans="1:6" x14ac:dyDescent="0.2">
      <c r="A28" s="150" t="s">
        <v>206</v>
      </c>
      <c r="B28" s="148">
        <f t="shared" si="1"/>
        <v>1439</v>
      </c>
      <c r="C28" s="148">
        <v>195</v>
      </c>
      <c r="D28" s="148">
        <v>1244</v>
      </c>
      <c r="E28" s="148">
        <v>1194</v>
      </c>
      <c r="F28" s="110">
        <f t="shared" si="0"/>
        <v>20.519262981574542</v>
      </c>
    </row>
    <row r="29" spans="1:6" x14ac:dyDescent="0.2">
      <c r="A29" s="150" t="s">
        <v>207</v>
      </c>
      <c r="B29" s="148">
        <f t="shared" si="1"/>
        <v>21039</v>
      </c>
      <c r="C29" s="148">
        <v>16964</v>
      </c>
      <c r="D29" s="148">
        <v>4075</v>
      </c>
      <c r="E29" s="148">
        <v>22813</v>
      </c>
      <c r="F29" s="110">
        <f t="shared" si="0"/>
        <v>-7.7762679174155096</v>
      </c>
    </row>
    <row r="30" spans="1:6" x14ac:dyDescent="0.2">
      <c r="A30" s="150" t="s">
        <v>274</v>
      </c>
      <c r="B30" s="148">
        <f>SUM(C30:D30)</f>
        <v>238694</v>
      </c>
      <c r="C30" s="148">
        <v>238694</v>
      </c>
      <c r="D30" s="155" t="s">
        <v>18</v>
      </c>
      <c r="E30" s="148">
        <v>529886</v>
      </c>
      <c r="F30" s="110">
        <f>B30/E30*100-100</f>
        <v>-54.953707023774925</v>
      </c>
    </row>
    <row r="31" spans="1:6" x14ac:dyDescent="0.2">
      <c r="A31" s="150" t="s">
        <v>111</v>
      </c>
      <c r="B31" s="148">
        <f>SUM(C31:D31)</f>
        <v>157731</v>
      </c>
      <c r="C31" s="148">
        <v>115789</v>
      </c>
      <c r="D31" s="148">
        <v>41942</v>
      </c>
      <c r="E31" s="148">
        <v>154622</v>
      </c>
      <c r="F31" s="110">
        <f>B31/E31*100-100</f>
        <v>2.0107099895228373</v>
      </c>
    </row>
    <row r="32" spans="1:6" x14ac:dyDescent="0.2">
      <c r="A32" s="150" t="s">
        <v>210</v>
      </c>
      <c r="B32" s="148">
        <f>SUM(C32:D32)</f>
        <v>775</v>
      </c>
      <c r="C32" s="148">
        <v>375</v>
      </c>
      <c r="D32" s="148">
        <v>400</v>
      </c>
      <c r="E32" s="155" t="s">
        <v>18</v>
      </c>
      <c r="F32" s="110" t="s">
        <v>82</v>
      </c>
    </row>
    <row r="33" spans="1:6" ht="19.899999999999999" customHeight="1" x14ac:dyDescent="0.2">
      <c r="A33" s="152" t="s">
        <v>21</v>
      </c>
      <c r="B33" s="167">
        <f>SUM(B7:B32)</f>
        <v>36872811</v>
      </c>
      <c r="C33" s="123">
        <f t="shared" ref="C33:D33" si="2">SUM(C7:C32)</f>
        <v>21689677</v>
      </c>
      <c r="D33" s="123">
        <f t="shared" si="2"/>
        <v>15183134</v>
      </c>
      <c r="E33" s="123">
        <v>36614393</v>
      </c>
      <c r="F33" s="127">
        <f t="shared" si="0"/>
        <v>0.70578255933398282</v>
      </c>
    </row>
    <row r="34" spans="1:6" x14ac:dyDescent="0.2">
      <c r="A34" s="80"/>
      <c r="B34" s="76"/>
      <c r="C34" s="76"/>
      <c r="D34" s="73"/>
      <c r="E34" s="73"/>
      <c r="F34" s="73"/>
    </row>
    <row r="35" spans="1:6" ht="11.45" customHeight="1" x14ac:dyDescent="0.2">
      <c r="A35" s="80"/>
      <c r="B35" s="76"/>
      <c r="C35" s="76"/>
      <c r="D35" s="73"/>
      <c r="E35" s="73"/>
      <c r="F35" s="73"/>
    </row>
    <row r="36" spans="1:6" ht="11.45" customHeight="1" x14ac:dyDescent="0.2">
      <c r="A36" s="80"/>
      <c r="B36" s="76"/>
      <c r="C36" s="76"/>
      <c r="D36" s="73"/>
      <c r="E36" s="73"/>
      <c r="F36" s="73"/>
    </row>
    <row r="37" spans="1:6" x14ac:dyDescent="0.2">
      <c r="A37" s="204" t="s">
        <v>306</v>
      </c>
      <c r="B37" s="205"/>
      <c r="C37" s="205"/>
      <c r="D37" s="205"/>
      <c r="E37" s="205"/>
      <c r="F37" s="205"/>
    </row>
    <row r="38" spans="1:6" x14ac:dyDescent="0.2">
      <c r="A38" s="72"/>
      <c r="B38" s="73"/>
      <c r="C38" s="73"/>
      <c r="D38" s="73"/>
      <c r="E38" s="73"/>
      <c r="F38" s="73"/>
    </row>
    <row r="39" spans="1:6" ht="22.7" customHeight="1" x14ac:dyDescent="0.2">
      <c r="A39" s="231" t="s">
        <v>186</v>
      </c>
      <c r="B39" s="237" t="s">
        <v>281</v>
      </c>
      <c r="C39" s="230" t="s">
        <v>249</v>
      </c>
      <c r="D39" s="230"/>
      <c r="E39" s="237" t="s">
        <v>282</v>
      </c>
      <c r="F39" s="234" t="s">
        <v>284</v>
      </c>
    </row>
    <row r="40" spans="1:6" ht="22.7" customHeight="1" x14ac:dyDescent="0.2">
      <c r="A40" s="231"/>
      <c r="B40" s="238"/>
      <c r="C40" s="154" t="s">
        <v>128</v>
      </c>
      <c r="D40" s="154" t="s">
        <v>129</v>
      </c>
      <c r="E40" s="238"/>
      <c r="F40" s="235"/>
    </row>
    <row r="41" spans="1:6" ht="22.7" customHeight="1" x14ac:dyDescent="0.2">
      <c r="A41" s="231"/>
      <c r="B41" s="230" t="s">
        <v>130</v>
      </c>
      <c r="C41" s="230"/>
      <c r="D41" s="230"/>
      <c r="E41" s="230"/>
      <c r="F41" s="236"/>
    </row>
    <row r="42" spans="1:6" x14ac:dyDescent="0.2">
      <c r="A42" s="166"/>
      <c r="B42" s="164"/>
      <c r="C42" s="164"/>
      <c r="D42" s="164"/>
      <c r="E42" s="164"/>
      <c r="F42" s="165"/>
    </row>
    <row r="43" spans="1:6" x14ac:dyDescent="0.2">
      <c r="A43" s="150" t="s">
        <v>110</v>
      </c>
      <c r="B43" s="148">
        <f>SUM(C43:D43)</f>
        <v>120118</v>
      </c>
      <c r="C43" s="148">
        <v>35512</v>
      </c>
      <c r="D43" s="148">
        <v>84606</v>
      </c>
      <c r="E43" s="148">
        <v>115659</v>
      </c>
      <c r="F43" s="110">
        <f t="shared" ref="F43:F54" si="3">B43/E43*100-100</f>
        <v>3.8552987662006331</v>
      </c>
    </row>
    <row r="44" spans="1:6" x14ac:dyDescent="0.2">
      <c r="A44" s="150" t="s">
        <v>195</v>
      </c>
      <c r="B44" s="148">
        <f t="shared" ref="B44:B53" si="4">SUM(C44:D44)</f>
        <v>1553</v>
      </c>
      <c r="C44" s="148">
        <v>1292</v>
      </c>
      <c r="D44" s="148">
        <v>261</v>
      </c>
      <c r="E44" s="148">
        <v>1206</v>
      </c>
      <c r="F44" s="110">
        <f t="shared" si="3"/>
        <v>28.77280265339968</v>
      </c>
    </row>
    <row r="45" spans="1:6" x14ac:dyDescent="0.2">
      <c r="A45" s="150" t="s">
        <v>103</v>
      </c>
      <c r="B45" s="148">
        <f t="shared" si="4"/>
        <v>3174252</v>
      </c>
      <c r="C45" s="148">
        <v>1432484</v>
      </c>
      <c r="D45" s="148">
        <v>1741768</v>
      </c>
      <c r="E45" s="148">
        <v>3348163</v>
      </c>
      <c r="F45" s="110">
        <f t="shared" si="3"/>
        <v>-5.1942214282876904</v>
      </c>
    </row>
    <row r="46" spans="1:6" x14ac:dyDescent="0.2">
      <c r="A46" s="150" t="s">
        <v>201</v>
      </c>
      <c r="B46" s="148">
        <f t="shared" si="4"/>
        <v>88527</v>
      </c>
      <c r="C46" s="148">
        <v>68147</v>
      </c>
      <c r="D46" s="148">
        <v>20380</v>
      </c>
      <c r="E46" s="148">
        <v>92634</v>
      </c>
      <c r="F46" s="110">
        <f t="shared" si="3"/>
        <v>-4.4335773042295585</v>
      </c>
    </row>
    <row r="47" spans="1:6" x14ac:dyDescent="0.2">
      <c r="A47" s="150" t="s">
        <v>101</v>
      </c>
      <c r="B47" s="148">
        <f t="shared" si="4"/>
        <v>15898334</v>
      </c>
      <c r="C47" s="148">
        <v>8741380</v>
      </c>
      <c r="D47" s="148">
        <v>7156954</v>
      </c>
      <c r="E47" s="148">
        <v>16261064</v>
      </c>
      <c r="F47" s="110">
        <f t="shared" si="3"/>
        <v>-2.2306658408084417</v>
      </c>
    </row>
    <row r="48" spans="1:6" x14ac:dyDescent="0.2">
      <c r="A48" s="150" t="s">
        <v>203</v>
      </c>
      <c r="B48" s="148">
        <f t="shared" si="4"/>
        <v>3626</v>
      </c>
      <c r="C48" s="148">
        <v>1552</v>
      </c>
      <c r="D48" s="148">
        <v>2074</v>
      </c>
      <c r="E48" s="148">
        <v>11317</v>
      </c>
      <c r="F48" s="110">
        <f t="shared" si="3"/>
        <v>-67.959706636034284</v>
      </c>
    </row>
    <row r="49" spans="1:6" x14ac:dyDescent="0.2">
      <c r="A49" s="150" t="s">
        <v>204</v>
      </c>
      <c r="B49" s="148">
        <f t="shared" si="4"/>
        <v>3547</v>
      </c>
      <c r="C49" s="148">
        <v>2021</v>
      </c>
      <c r="D49" s="148">
        <v>1526</v>
      </c>
      <c r="E49" s="148">
        <v>11258</v>
      </c>
      <c r="F49" s="110">
        <f t="shared" si="3"/>
        <v>-68.493515722153134</v>
      </c>
    </row>
    <row r="50" spans="1:6" x14ac:dyDescent="0.2">
      <c r="A50" s="150" t="s">
        <v>205</v>
      </c>
      <c r="B50" s="148">
        <f t="shared" si="4"/>
        <v>4638801</v>
      </c>
      <c r="C50" s="148">
        <v>1699080</v>
      </c>
      <c r="D50" s="148">
        <v>2939721</v>
      </c>
      <c r="E50" s="148">
        <v>4282133</v>
      </c>
      <c r="F50" s="110">
        <f t="shared" si="3"/>
        <v>8.3292135017758682</v>
      </c>
    </row>
    <row r="51" spans="1:6" x14ac:dyDescent="0.2">
      <c r="A51" s="150" t="s">
        <v>206</v>
      </c>
      <c r="B51" s="148">
        <f t="shared" si="4"/>
        <v>1439</v>
      </c>
      <c r="C51" s="148">
        <v>195</v>
      </c>
      <c r="D51" s="148">
        <v>1244</v>
      </c>
      <c r="E51" s="148">
        <v>1194</v>
      </c>
      <c r="F51" s="110">
        <f t="shared" si="3"/>
        <v>20.519262981574542</v>
      </c>
    </row>
    <row r="52" spans="1:6" x14ac:dyDescent="0.2">
      <c r="A52" s="150" t="s">
        <v>207</v>
      </c>
      <c r="B52" s="148">
        <f t="shared" si="4"/>
        <v>21039</v>
      </c>
      <c r="C52" s="148">
        <v>16964</v>
      </c>
      <c r="D52" s="148">
        <v>4075</v>
      </c>
      <c r="E52" s="148">
        <v>22155</v>
      </c>
      <c r="F52" s="110">
        <f t="shared" si="3"/>
        <v>-5.0372376438727144</v>
      </c>
    </row>
    <row r="53" spans="1:6" x14ac:dyDescent="0.2">
      <c r="A53" s="150" t="s">
        <v>111</v>
      </c>
      <c r="B53" s="148">
        <f t="shared" si="4"/>
        <v>94405</v>
      </c>
      <c r="C53" s="148">
        <v>63039</v>
      </c>
      <c r="D53" s="148">
        <v>31366</v>
      </c>
      <c r="E53" s="148">
        <v>98845</v>
      </c>
      <c r="F53" s="110">
        <f t="shared" si="3"/>
        <v>-4.491881228185548</v>
      </c>
    </row>
    <row r="54" spans="1:6" ht="19.899999999999999" customHeight="1" x14ac:dyDescent="0.2">
      <c r="A54" s="152" t="s">
        <v>21</v>
      </c>
      <c r="B54" s="167">
        <f>SUM(C54:D54)</f>
        <v>24045641</v>
      </c>
      <c r="C54" s="123">
        <v>12061666</v>
      </c>
      <c r="D54" s="123">
        <v>11983975</v>
      </c>
      <c r="E54" s="123">
        <v>24245628</v>
      </c>
      <c r="F54" s="127">
        <f t="shared" si="3"/>
        <v>-0.82483736861755119</v>
      </c>
    </row>
    <row r="55" spans="1:6" x14ac:dyDescent="0.2">
      <c r="A55" s="71"/>
      <c r="B55" s="71"/>
      <c r="C55" s="71"/>
      <c r="D55" s="71"/>
      <c r="E55" s="71"/>
      <c r="F55" s="71"/>
    </row>
  </sheetData>
  <mergeCells count="14">
    <mergeCell ref="F39:F41"/>
    <mergeCell ref="B39:B40"/>
    <mergeCell ref="E39:E40"/>
    <mergeCell ref="F3:F5"/>
    <mergeCell ref="A1:F1"/>
    <mergeCell ref="A37:F37"/>
    <mergeCell ref="A3:A5"/>
    <mergeCell ref="C3:D3"/>
    <mergeCell ref="B5:E5"/>
    <mergeCell ref="A39:A41"/>
    <mergeCell ref="C39:D39"/>
    <mergeCell ref="B41:E41"/>
    <mergeCell ref="B3:B4"/>
    <mergeCell ref="E3:E4"/>
  </mergeCells>
  <conditionalFormatting sqref="A6:F33">
    <cfRule type="expression" dxfId="4" priority="2">
      <formula>MOD(ROW(),2)=1</formula>
    </cfRule>
  </conditionalFormatting>
  <conditionalFormatting sqref="A42:F54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2 - j/12 SH</oddFooter>
  </headerFooter>
  <ignoredErrors>
    <ignoredError sqref="B8:B26 B27:B33 B43:B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H II 2 - j12 SH</vt:lpstr>
      <vt:lpstr>Seite 2 - Impressum</vt:lpstr>
      <vt:lpstr>T3_1</vt:lpstr>
      <vt:lpstr>Tab.1 (S.3)</vt:lpstr>
      <vt:lpstr>Tab.2 + Tab.3 (S.4)</vt:lpstr>
      <vt:lpstr>Tab.4 + Tab.5 (S.5)</vt:lpstr>
      <vt:lpstr>Tab.6 + Tab.7 (S.6)</vt:lpstr>
      <vt:lpstr>Tab.8 (S.7)</vt:lpstr>
      <vt:lpstr>Tab.9 + Tab.10 (S.8)</vt:lpstr>
      <vt:lpstr>Tab.11 + Tab.12 (S.9)</vt:lpstr>
      <vt:lpstr>Tab.13 (S.10)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2013-07-15T13:19:38Z</cp:lastPrinted>
  <dcterms:created xsi:type="dcterms:W3CDTF">2012-03-28T07:56:08Z</dcterms:created>
  <dcterms:modified xsi:type="dcterms:W3CDTF">2013-07-15T13:20:12Z</dcterms:modified>
  <cp:category>LIS-Bericht</cp:category>
</cp:coreProperties>
</file>