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07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'Seite 1'!$A$1:$K$41</definedName>
    <definedName name="_xlnm.Print_Area" localSheetId="2">'Seite 2'!$A$1:$K$49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<sst xmlns="http://schemas.openxmlformats.org/spreadsheetml/2006/main" count="141" uniqueCount="94">
  <si>
    <t>Nordfriesland</t>
  </si>
  <si>
    <t>Ostholstein</t>
  </si>
  <si>
    <t>Plön</t>
  </si>
  <si>
    <t>Segeberg</t>
  </si>
  <si>
    <t>Steinburg</t>
  </si>
  <si>
    <t>Stormarn</t>
  </si>
  <si>
    <t>Schleswig-Holstein</t>
  </si>
  <si>
    <t>insgesamt</t>
  </si>
  <si>
    <t>davon</t>
  </si>
  <si>
    <t>Kraft-</t>
  </si>
  <si>
    <t>fahr-</t>
  </si>
  <si>
    <t>zeuge</t>
  </si>
  <si>
    <t>Davon</t>
  </si>
  <si>
    <t>räder</t>
  </si>
  <si>
    <t>Per-</t>
  </si>
  <si>
    <t>sonen-</t>
  </si>
  <si>
    <t>kraft-</t>
  </si>
  <si>
    <t xml:space="preserve"> </t>
  </si>
  <si>
    <t>übrige</t>
  </si>
  <si>
    <t>Außer-</t>
  </si>
  <si>
    <t>dem</t>
  </si>
  <si>
    <t>zeug-</t>
  </si>
  <si>
    <t>anhänger</t>
  </si>
  <si>
    <t>ins-</t>
  </si>
  <si>
    <t>gesamt</t>
  </si>
  <si>
    <t>Pinneberg</t>
  </si>
  <si>
    <t>_________________</t>
  </si>
  <si>
    <t>Quelle: Kraftfahrt-Bundesamt</t>
  </si>
  <si>
    <t>Außerdem</t>
  </si>
  <si>
    <t>Kreis</t>
  </si>
  <si>
    <t>Kraftfahr-</t>
  </si>
  <si>
    <t>Kraft- omni- busse</t>
  </si>
  <si>
    <t>Zug-      ma- schinen</t>
  </si>
  <si>
    <t>Dithmarschen</t>
  </si>
  <si>
    <t>NEUMÜNSTER</t>
  </si>
  <si>
    <t>LÜBECK</t>
  </si>
  <si>
    <t>KIEL</t>
  </si>
  <si>
    <t>FLENSBURG</t>
  </si>
  <si>
    <t>Jahr</t>
  </si>
  <si>
    <t>Kraft-  omni-  busse</t>
  </si>
  <si>
    <t>Last-  kraft-  wagen</t>
  </si>
  <si>
    <t>Zug-    ma-  schinen</t>
  </si>
  <si>
    <t>Last-   kraft- wagen</t>
  </si>
  <si>
    <t>Kraft- räder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</si>
  <si>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</si>
  <si>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</si>
  <si>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</si>
  <si>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</si>
  <si>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</si>
  <si>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</si>
  <si>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</si>
  <si>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</si>
  <si>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</si>
  <si>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</si>
  <si>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</si>
  <si>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</si>
  <si>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</si>
  <si>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</si>
  <si>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</si>
  <si>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</si>
  <si>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</si>
  <si>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</si>
  <si>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</si>
  <si>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</si>
  <si>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2006 / 2007</t>
  </si>
  <si>
    <t>Auskunft zu dieser Veröffentlichung</t>
  </si>
  <si>
    <t>Ausgabedatum</t>
  </si>
  <si>
    <t>Name:</t>
  </si>
  <si>
    <t>Peter Lange</t>
  </si>
  <si>
    <t>040 42831-1819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</si>
  <si>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</si>
  <si>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</si>
  <si>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</si>
  <si>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H I 2 - j/06 S (Teil 2)</t>
  </si>
  <si>
    <t>in den Kreisen Schleswig-Holsteins am 1. Januar der Jahre 2006 und 2007</t>
  </si>
  <si>
    <r>
      <t xml:space="preserve">1) </t>
    </r>
    <r>
      <rPr>
        <sz val="9"/>
        <rFont val="Arial"/>
        <family val="2"/>
      </rPr>
      <t xml:space="preserve">  mit amtlichem Kennzeichen,  einschließlich der vorübergehend abgemeldeten Fahrzeuge</t>
    </r>
  </si>
  <si>
    <r>
      <t xml:space="preserve">2) </t>
    </r>
    <r>
      <rPr>
        <sz val="9"/>
        <rFont val="Arial"/>
        <family val="2"/>
      </rPr>
      <t xml:space="preserve">  ab 2006 werden die Wohnmobile den Personenkraftwagen zugeordnet</t>
    </r>
  </si>
  <si>
    <r>
      <t xml:space="preserve">Der Bestand an Kraftfahrzeugen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und Kraftfahrzeuganhängern </t>
    </r>
    <r>
      <rPr>
        <b/>
        <vertAlign val="superscript"/>
        <sz val="12"/>
        <rFont val="Arial"/>
        <family val="2"/>
      </rPr>
      <t>1)</t>
    </r>
  </si>
  <si>
    <r>
      <t xml:space="preserve">Personen-  kraft-   wagen  </t>
    </r>
    <r>
      <rPr>
        <vertAlign val="superscript"/>
        <sz val="10"/>
        <rFont val="Arial"/>
        <family val="2"/>
      </rPr>
      <t>2)</t>
    </r>
  </si>
  <si>
    <r>
      <t xml:space="preserve">zeuge </t>
    </r>
    <r>
      <rPr>
        <vertAlign val="superscript"/>
        <sz val="10"/>
        <rFont val="Arial"/>
        <family val="2"/>
      </rPr>
      <t>2)</t>
    </r>
  </si>
  <si>
    <r>
      <t xml:space="preserve">nach-  richt-  lich: Wohn-  mobile </t>
    </r>
    <r>
      <rPr>
        <vertAlign val="superscript"/>
        <sz val="10"/>
        <rFont val="Arial"/>
        <family val="2"/>
      </rPr>
      <t>2)</t>
    </r>
  </si>
  <si>
    <r>
      <t xml:space="preserve">wagen </t>
    </r>
    <r>
      <rPr>
        <vertAlign val="superscript"/>
        <sz val="10"/>
        <rFont val="Arial"/>
        <family val="2"/>
      </rPr>
      <t xml:space="preserve"> 2)</t>
    </r>
  </si>
  <si>
    <r>
      <t xml:space="preserve">zeuge  </t>
    </r>
    <r>
      <rPr>
        <vertAlign val="superscript"/>
        <sz val="10"/>
        <rFont val="Arial"/>
        <family val="2"/>
      </rPr>
      <t>2)</t>
    </r>
  </si>
  <si>
    <t>Veränderung in %</t>
  </si>
  <si>
    <t>Lauenburg</t>
  </si>
  <si>
    <t>Herzogtum</t>
  </si>
  <si>
    <t>A n z a h l</t>
  </si>
  <si>
    <t>Eckernförde</t>
  </si>
  <si>
    <t>Rendsburg-</t>
  </si>
  <si>
    <t>Flensburg</t>
  </si>
  <si>
    <t>Schleswig-</t>
  </si>
  <si>
    <t>KREISFREIE STADT                                    - - -                                                   Kreis</t>
  </si>
  <si>
    <t>Kraftfahrzeugbestand in den Kreisen Schleswig-Holsteins</t>
  </si>
  <si>
    <t>peter.lange@statistik-nord.de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</si>
</sst>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0"/>
    <numFmt numFmtId="165" formatCode="[$-407]d/\ mmmm\ yyyy;@"/>
    <numFmt numFmtId="166" formatCode="#,##0;[Red]\-#,##0"/>
    <numFmt numFmtId="167" formatCode="d/\ mmmm\ yyyy"/>
    <numFmt numFmtId="168" formatCode="\ \ \ \ \ \+* #0.0\ \ \ ;\ \ \–* #0.0"/>
    <numFmt numFmtId="169" formatCode="\ \ \ \+* #0.0;\–* #0.0"/>
    <numFmt numFmtId="170" formatCode="\ \ \ \ \ \+* #0.0\ \ \ ;\ \ \ \ \–* #0.0"/>
    <numFmt numFmtId="171" formatCode="\ \ \ \ \ \ \ \ \ \ \+* #0.0;\–*#0.0"/>
    <numFmt numFmtId="172" formatCode="\ \ \ \ \ \ \ \+* #0.0;\ \–*#0.0"/>
    <numFmt numFmtId="173" formatCode="\ \ \ \ \ \+* #0.0;\ \–*#0.0"/>
    <numFmt numFmtId="174" formatCode="\ \ \ \ \ \+* #0.0;\–* #0.0"/>
    <numFmt numFmtId="175" formatCode="\ \ \+* #0.0;\–* #0.0"/>
    <numFmt numFmtId="176" formatCode="\ \ \ \ \ \+* #0.0;\ \ \ \ \ \ \ \–* #0.0"/>
    <numFmt numFmtId="177" formatCode="\ \ \ \ \ \ \ \ \ \ \+* #0.0;\ \ \ \ \ \ \ \ \ \ \–* #0.0"/>
    <numFmt numFmtId="178" formatCode="\ \ \ \ \ \ \+* #0.0;\–* #0.0"/>
    <numFmt numFmtId="179" formatCode="\ \ \ \ \ \ \ \ \ \+* #0.0;\–* #0.0"/>
    <numFmt numFmtId="180" formatCode="\ \ \ \ \ \ \ \+* #0.0;\–* #0.0"/>
    <numFmt numFmtId="181" formatCode="\ \ \ \ \+* #0.0;\–* #0.0"/>
    <numFmt numFmtId="182" formatCode="\ \ \ \ \ \ \ \ \+* #0.0;\–* #0.0"/>
    <numFmt numFmtId="183" formatCode="\ \ \ \+* #0.0;\ \ \ \–* #0.0"/>
    <numFmt numFmtId="184" formatCode="\ \ \ \+* #0.0;\ \ \ \ \–* #0.0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vertAlign val="superscript"/>
      <sz val="9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u val="single"/>
      <sz val="9"/>
      <color indexed="36"/>
      <name val="Helvetica"/>
      <family val="0"/>
    </font>
    <font>
      <sz val="9"/>
      <name val="Helvetica"/>
      <family val="0"/>
    </font>
    <font>
      <u val="single"/>
      <sz val="9"/>
      <color indexed="12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6" fontId="9" fillId="0" borderId="0">
      <alignment horizontal="center"/>
      <protection/>
    </xf>
    <xf numFmtId="166" fontId="9" fillId="0" borderId="0">
      <alignment horizontal="center"/>
      <protection/>
    </xf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2" borderId="0" xfId="0" applyFont="1" applyFill="1" applyAlignment="1">
      <alignment horizontal="left"/>
    </xf>
    <xf numFmtId="0" fontId="1" fillId="2" borderId="2" xfId="24" applyFont="1" applyFill="1" applyBorder="1" applyAlignment="1" applyProtection="1">
      <alignment/>
      <protection hidden="1"/>
    </xf>
    <xf numFmtId="0" fontId="1" fillId="3" borderId="8" xfId="24" applyFont="1" applyFill="1" applyBorder="1" applyAlignment="1" applyProtection="1">
      <alignment/>
      <protection hidden="1"/>
    </xf>
    <xf numFmtId="0" fontId="0" fillId="3" borderId="8" xfId="24" applyFont="1" applyFill="1" applyBorder="1" applyAlignment="1" applyProtection="1">
      <alignment/>
      <protection hidden="1"/>
    </xf>
    <xf numFmtId="0" fontId="0" fillId="3" borderId="9" xfId="24" applyFont="1" applyFill="1" applyBorder="1" applyAlignment="1" applyProtection="1">
      <alignment/>
      <protection hidden="1"/>
    </xf>
    <xf numFmtId="0" fontId="9" fillId="0" borderId="0" xfId="25">
      <alignment/>
      <protection/>
    </xf>
    <xf numFmtId="0" fontId="0" fillId="2" borderId="3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10" xfId="24" applyFont="1" applyFill="1" applyBorder="1" applyAlignment="1" applyProtection="1">
      <alignment/>
      <protection hidden="1"/>
    </xf>
    <xf numFmtId="0" fontId="13" fillId="2" borderId="4" xfId="21" applyFont="1" applyFill="1" applyBorder="1" applyAlignment="1" applyProtection="1">
      <alignment horizontal="left"/>
      <protection hidden="1"/>
    </xf>
    <xf numFmtId="0" fontId="13" fillId="3" borderId="1" xfId="21" applyFont="1" applyFill="1" applyBorder="1" applyAlignment="1" applyProtection="1">
      <alignment horizontal="left"/>
      <protection hidden="1"/>
    </xf>
    <xf numFmtId="0" fontId="0" fillId="3" borderId="1" xfId="24" applyFont="1" applyFill="1" applyBorder="1" applyAlignment="1" applyProtection="1">
      <alignment/>
      <protection hidden="1"/>
    </xf>
    <xf numFmtId="0" fontId="0" fillId="3" borderId="11" xfId="24" applyFont="1" applyFill="1" applyBorder="1" applyAlignment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8" xfId="24" applyFont="1" applyFill="1" applyBorder="1" applyProtection="1">
      <alignment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1" fillId="3" borderId="3" xfId="24" applyFont="1" applyFill="1" applyBorder="1" applyAlignment="1" applyProtection="1">
      <alignment/>
      <protection hidden="1"/>
    </xf>
    <xf numFmtId="0" fontId="1" fillId="2" borderId="3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10" xfId="24" applyFont="1" applyFill="1" applyBorder="1" applyAlignment="1" applyProtection="1">
      <alignment horizontal="centerContinuous"/>
      <protection hidden="1"/>
    </xf>
    <xf numFmtId="0" fontId="1" fillId="2" borderId="3" xfId="24" applyFont="1" applyFill="1" applyBorder="1" applyAlignment="1" applyProtection="1">
      <alignment horizontal="left"/>
      <protection hidden="1"/>
    </xf>
    <xf numFmtId="1" fontId="1" fillId="2" borderId="3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14" fillId="2" borderId="11" xfId="21" applyFont="1" applyFill="1" applyBorder="1" applyAlignment="1" applyProtection="1">
      <alignment horizontal="left"/>
      <protection hidden="1"/>
    </xf>
    <xf numFmtId="0" fontId="0" fillId="3" borderId="12" xfId="24" applyFont="1" applyFill="1" applyBorder="1" applyProtection="1">
      <alignment/>
      <protection hidden="1"/>
    </xf>
    <xf numFmtId="0" fontId="0" fillId="3" borderId="13" xfId="24" applyFont="1" applyFill="1" applyBorder="1" applyProtection="1">
      <alignment/>
      <protection hidden="1"/>
    </xf>
    <xf numFmtId="0" fontId="0" fillId="3" borderId="14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168" fontId="0" fillId="0" borderId="0" xfId="0" applyNumberFormat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16" xfId="0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69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69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10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0" fillId="3" borderId="8" xfId="24" applyFont="1" applyFill="1" applyBorder="1" applyAlignment="1" applyProtection="1">
      <alignment horizontal="left" vertical="top" wrapText="1"/>
      <protection hidden="1"/>
    </xf>
    <xf numFmtId="0" fontId="0" fillId="3" borderId="9" xfId="24" applyFont="1" applyFill="1" applyBorder="1" applyAlignment="1" applyProtection="1">
      <alignment horizontal="left" vertical="top" wrapText="1"/>
      <protection hidden="1"/>
    </xf>
    <xf numFmtId="0" fontId="14" fillId="2" borderId="1" xfId="21" applyFont="1" applyFill="1" applyBorder="1" applyAlignment="1" applyProtection="1">
      <alignment horizontal="left"/>
      <protection hidden="1"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11" xfId="24" applyFont="1" applyFill="1" applyBorder="1" applyAlignment="1" applyProtection="1">
      <alignment horizontal="left" vertical="top" wrapText="1"/>
      <protection hidden="1"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10" xfId="24" applyNumberFormat="1" applyFont="1" applyFill="1" applyBorder="1" applyAlignment="1" applyProtection="1">
      <alignment horizontal="left"/>
      <protection hidden="1"/>
    </xf>
    <xf numFmtId="0" fontId="14" fillId="3" borderId="1" xfId="22" applyFont="1" applyFill="1" applyBorder="1" applyAlignment="1" applyProtection="1">
      <alignment horizontal="left"/>
      <protection hidden="1"/>
    </xf>
    <xf numFmtId="0" fontId="14" fillId="3" borderId="1" xfId="21" applyFont="1" applyFill="1" applyBorder="1" applyAlignment="1" applyProtection="1">
      <alignment horizontal="left"/>
      <protection hidden="1"/>
    </xf>
    <xf numFmtId="0" fontId="14" fillId="3" borderId="11" xfId="21" applyFont="1" applyFill="1" applyBorder="1" applyAlignment="1" applyProtection="1">
      <alignment horizontal="left"/>
      <protection hidden="1"/>
    </xf>
    <xf numFmtId="167" fontId="0" fillId="2" borderId="12" xfId="24" applyNumberFormat="1" applyFont="1" applyFill="1" applyBorder="1" applyAlignment="1" applyProtection="1">
      <alignment horizontal="left"/>
      <protection hidden="1"/>
    </xf>
    <xf numFmtId="167" fontId="0" fillId="2" borderId="14" xfId="24" applyNumberFormat="1" applyFont="1" applyFill="1" applyBorder="1" applyAlignment="1" applyProtection="1">
      <alignment horizontal="left"/>
      <protection hidden="1"/>
    </xf>
    <xf numFmtId="49" fontId="0" fillId="2" borderId="8" xfId="24" applyNumberFormat="1" applyFont="1" applyFill="1" applyBorder="1" applyAlignment="1" applyProtection="1">
      <alignment horizontal="left"/>
      <protection hidden="1"/>
    </xf>
    <xf numFmtId="49" fontId="0" fillId="2" borderId="9" xfId="24" applyNumberFormat="1" applyFont="1" applyFill="1" applyBorder="1" applyAlignment="1" applyProtection="1">
      <alignment horizontal="left"/>
      <protection hidden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5" fillId="2" borderId="1" xfId="20" applyFont="1" applyFill="1" applyBorder="1" applyAlignment="1" applyProtection="1">
      <alignment horizontal="left"/>
      <protection hidden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4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48</xdr:row>
      <xdr:rowOff>38100</xdr:rowOff>
    </xdr:from>
    <xdr:to>
      <xdr:col>15</xdr:col>
      <xdr:colOff>276225</xdr:colOff>
      <xdr:row>48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97345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peter.lange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62" customWidth="1"/>
    <col min="2" max="4" width="11.8515625" style="62" customWidth="1"/>
    <col min="5" max="5" width="12.421875" style="62" customWidth="1"/>
    <col min="6" max="7" width="11.8515625" style="62" customWidth="1"/>
    <col min="8" max="8" width="7.140625" style="62" customWidth="1"/>
    <col min="9" max="16384" width="11.421875" style="30" customWidth="1"/>
  </cols>
  <sheetData>
    <row r="1" spans="1:8" ht="19.5" customHeight="1">
      <c r="A1" s="26"/>
      <c r="B1" s="27" t="s">
        <v>44</v>
      </c>
      <c r="C1" s="28"/>
      <c r="D1" s="28"/>
      <c r="E1" s="28"/>
      <c r="F1" s="28"/>
      <c r="G1" s="28"/>
      <c r="H1" s="29"/>
    </row>
    <row r="2" spans="1:8" ht="19.5" customHeight="1">
      <c r="A2" s="31"/>
      <c r="B2" s="32" t="s">
        <v>45</v>
      </c>
      <c r="C2" s="33"/>
      <c r="D2" s="33"/>
      <c r="E2" s="33"/>
      <c r="F2" s="33"/>
      <c r="G2" s="33"/>
      <c r="H2" s="34"/>
    </row>
    <row r="3" spans="1:8" ht="12.75">
      <c r="A3" s="35"/>
      <c r="B3" s="36" t="s">
        <v>46</v>
      </c>
      <c r="C3" s="37"/>
      <c r="D3" s="37"/>
      <c r="E3" s="37"/>
      <c r="F3" s="37"/>
      <c r="G3" s="37"/>
      <c r="H3" s="38"/>
    </row>
    <row r="4" spans="1:8" ht="12.75">
      <c r="A4" s="39" t="s">
        <v>47</v>
      </c>
      <c r="B4" s="40" t="s">
        <v>48</v>
      </c>
      <c r="C4" s="40"/>
      <c r="D4" s="41"/>
      <c r="E4" s="40" t="s">
        <v>49</v>
      </c>
      <c r="F4" s="40" t="s">
        <v>50</v>
      </c>
      <c r="G4" s="40"/>
      <c r="H4" s="41"/>
    </row>
    <row r="5" spans="1:8" ht="12.75">
      <c r="A5" s="42" t="s">
        <v>51</v>
      </c>
      <c r="B5" s="43" t="s">
        <v>52</v>
      </c>
      <c r="C5" s="43"/>
      <c r="D5" s="44"/>
      <c r="E5" s="43" t="s">
        <v>51</v>
      </c>
      <c r="F5" s="43" t="s">
        <v>53</v>
      </c>
      <c r="G5" s="43"/>
      <c r="H5" s="44"/>
    </row>
    <row r="6" spans="1:8" ht="12.75">
      <c r="A6" s="42" t="s">
        <v>54</v>
      </c>
      <c r="B6" s="45" t="s">
        <v>55</v>
      </c>
      <c r="C6" s="43"/>
      <c r="D6" s="44"/>
      <c r="E6" s="43" t="s">
        <v>54</v>
      </c>
      <c r="F6" s="45" t="s">
        <v>56</v>
      </c>
      <c r="G6" s="46"/>
      <c r="H6" s="44"/>
    </row>
    <row r="7" spans="1:8" ht="12.75">
      <c r="A7" s="42" t="s">
        <v>57</v>
      </c>
      <c r="B7" s="45" t="s">
        <v>58</v>
      </c>
      <c r="C7" s="43"/>
      <c r="D7" s="44"/>
      <c r="E7" s="43" t="s">
        <v>57</v>
      </c>
      <c r="F7" s="45" t="s">
        <v>59</v>
      </c>
      <c r="G7" s="46"/>
      <c r="H7" s="44"/>
    </row>
    <row r="8" spans="1:8" ht="12.75">
      <c r="A8" s="47" t="s">
        <v>60</v>
      </c>
      <c r="B8" s="107" t="s">
        <v>61</v>
      </c>
      <c r="C8" s="108"/>
      <c r="D8" s="109"/>
      <c r="E8" s="48" t="s">
        <v>60</v>
      </c>
      <c r="F8" s="108" t="s">
        <v>62</v>
      </c>
      <c r="G8" s="108"/>
      <c r="H8" s="109"/>
    </row>
    <row r="9" spans="1:8" ht="12.75">
      <c r="A9" s="39"/>
      <c r="B9" s="40"/>
      <c r="C9" s="40"/>
      <c r="D9" s="40"/>
      <c r="E9" s="40"/>
      <c r="F9" s="40"/>
      <c r="G9" s="40"/>
      <c r="H9" s="41"/>
    </row>
    <row r="10" spans="1:8" ht="12.75">
      <c r="A10" s="49" t="s">
        <v>63</v>
      </c>
      <c r="B10" s="43"/>
      <c r="C10" s="43"/>
      <c r="D10" s="43"/>
      <c r="E10" s="43"/>
      <c r="F10" s="43"/>
      <c r="G10" s="43"/>
      <c r="H10" s="44"/>
    </row>
    <row r="11" spans="1:8" ht="12.75">
      <c r="A11" s="50" t="s">
        <v>73</v>
      </c>
      <c r="B11" s="51"/>
      <c r="C11" s="52"/>
      <c r="D11" s="52"/>
      <c r="E11" s="52"/>
      <c r="F11" s="52"/>
      <c r="G11" s="53"/>
      <c r="H11" s="54"/>
    </row>
    <row r="12" spans="1:8" ht="12.75">
      <c r="A12" s="55" t="s">
        <v>92</v>
      </c>
      <c r="B12" s="51"/>
      <c r="C12" s="52"/>
      <c r="D12" s="52"/>
      <c r="E12" s="52"/>
      <c r="F12" s="52"/>
      <c r="G12" s="53"/>
      <c r="H12" s="54"/>
    </row>
    <row r="13" spans="1:8" ht="12.75">
      <c r="A13" s="56" t="s">
        <v>64</v>
      </c>
      <c r="B13" s="51"/>
      <c r="C13" s="51"/>
      <c r="D13" s="51"/>
      <c r="E13" s="51"/>
      <c r="F13" s="51"/>
      <c r="G13" s="43"/>
      <c r="H13" s="44"/>
    </row>
    <row r="14" spans="1:8" ht="12.75">
      <c r="A14" s="42"/>
      <c r="B14" s="43"/>
      <c r="C14" s="43"/>
      <c r="D14" s="43"/>
      <c r="E14" s="43"/>
      <c r="F14" s="43"/>
      <c r="G14" s="43"/>
      <c r="H14" s="44"/>
    </row>
    <row r="15" spans="1:8" ht="12.75">
      <c r="A15" s="42" t="s">
        <v>65</v>
      </c>
      <c r="B15" s="43"/>
      <c r="C15" s="57"/>
      <c r="D15" s="57"/>
      <c r="E15" s="57"/>
      <c r="F15" s="57"/>
      <c r="G15" s="43" t="s">
        <v>66</v>
      </c>
      <c r="H15" s="44"/>
    </row>
    <row r="16" spans="1:8" ht="12.75">
      <c r="A16" s="39" t="s">
        <v>67</v>
      </c>
      <c r="B16" s="112" t="s">
        <v>68</v>
      </c>
      <c r="C16" s="112"/>
      <c r="D16" s="112"/>
      <c r="E16" s="113"/>
      <c r="F16" s="57"/>
      <c r="G16" s="110">
        <v>39233</v>
      </c>
      <c r="H16" s="111"/>
    </row>
    <row r="17" spans="1:8" ht="12.75">
      <c r="A17" s="42" t="s">
        <v>54</v>
      </c>
      <c r="B17" s="105" t="s">
        <v>69</v>
      </c>
      <c r="C17" s="105"/>
      <c r="D17" s="105"/>
      <c r="E17" s="106"/>
      <c r="F17" s="43"/>
      <c r="G17" s="43"/>
      <c r="H17" s="44"/>
    </row>
    <row r="18" spans="1:8" ht="12.75">
      <c r="A18" s="47" t="s">
        <v>60</v>
      </c>
      <c r="B18" s="133" t="s">
        <v>93</v>
      </c>
      <c r="C18" s="101"/>
      <c r="D18" s="101"/>
      <c r="E18" s="58"/>
      <c r="F18" s="43"/>
      <c r="G18" s="43"/>
      <c r="H18" s="44"/>
    </row>
    <row r="19" spans="1:8" ht="12.75">
      <c r="A19" s="42"/>
      <c r="B19" s="43"/>
      <c r="C19" s="43"/>
      <c r="D19" s="43"/>
      <c r="E19" s="43"/>
      <c r="F19" s="43"/>
      <c r="G19" s="43"/>
      <c r="H19" s="44"/>
    </row>
    <row r="20" spans="1:8" ht="27" customHeight="1">
      <c r="A20" s="98" t="s">
        <v>70</v>
      </c>
      <c r="B20" s="99"/>
      <c r="C20" s="99"/>
      <c r="D20" s="99"/>
      <c r="E20" s="99"/>
      <c r="F20" s="99"/>
      <c r="G20" s="99"/>
      <c r="H20" s="100"/>
    </row>
    <row r="21" spans="1:8" ht="28.5" customHeight="1">
      <c r="A21" s="95" t="s">
        <v>71</v>
      </c>
      <c r="B21" s="96"/>
      <c r="C21" s="96"/>
      <c r="D21" s="96"/>
      <c r="E21" s="96"/>
      <c r="F21" s="96"/>
      <c r="G21" s="96"/>
      <c r="H21" s="97"/>
    </row>
    <row r="22" spans="1:8" ht="12.75">
      <c r="A22" s="102" t="s">
        <v>72</v>
      </c>
      <c r="B22" s="103"/>
      <c r="C22" s="103"/>
      <c r="D22" s="103"/>
      <c r="E22" s="103"/>
      <c r="F22" s="103"/>
      <c r="G22" s="103"/>
      <c r="H22" s="104"/>
    </row>
    <row r="23" spans="1:8" ht="12.75">
      <c r="A23" s="59"/>
      <c r="B23" s="60"/>
      <c r="C23" s="60"/>
      <c r="D23" s="60"/>
      <c r="E23" s="60"/>
      <c r="F23" s="60"/>
      <c r="G23" s="60"/>
      <c r="H23" s="61"/>
    </row>
    <row r="24" spans="1:8" ht="12">
      <c r="A24" s="30"/>
      <c r="B24" s="30"/>
      <c r="C24" s="30"/>
      <c r="D24" s="30"/>
      <c r="E24" s="30"/>
      <c r="F24" s="30"/>
      <c r="G24" s="30"/>
      <c r="H24" s="30"/>
    </row>
    <row r="25" spans="1:8" ht="12">
      <c r="A25" s="30"/>
      <c r="B25" s="30"/>
      <c r="C25" s="30"/>
      <c r="D25" s="30"/>
      <c r="E25" s="30"/>
      <c r="F25" s="30"/>
      <c r="G25" s="30"/>
      <c r="H25" s="30"/>
    </row>
    <row r="26" spans="1:8" ht="12">
      <c r="A26" s="30"/>
      <c r="B26" s="30"/>
      <c r="C26" s="30"/>
      <c r="D26" s="30"/>
      <c r="E26" s="30"/>
      <c r="F26" s="30"/>
      <c r="G26" s="30"/>
      <c r="H26" s="30"/>
    </row>
    <row r="27" spans="1:8" ht="12">
      <c r="A27" s="30"/>
      <c r="B27" s="30"/>
      <c r="C27" s="30"/>
      <c r="D27" s="30"/>
      <c r="E27" s="30"/>
      <c r="F27" s="30"/>
      <c r="G27" s="30"/>
      <c r="H27" s="30"/>
    </row>
    <row r="28" spans="1:8" ht="12">
      <c r="A28" s="30"/>
      <c r="B28" s="30"/>
      <c r="C28" s="30"/>
      <c r="D28" s="30"/>
      <c r="E28" s="30"/>
      <c r="F28" s="30"/>
      <c r="G28" s="30"/>
      <c r="H28" s="30"/>
    </row>
    <row r="29" spans="1:8" ht="12">
      <c r="A29" s="30"/>
      <c r="B29" s="30"/>
      <c r="C29" s="30"/>
      <c r="D29" s="30"/>
      <c r="E29" s="30"/>
      <c r="F29" s="30"/>
      <c r="G29" s="30"/>
      <c r="H29" s="30"/>
    </row>
    <row r="30" spans="1:8" ht="12">
      <c r="A30" s="30"/>
      <c r="B30" s="30"/>
      <c r="C30" s="30"/>
      <c r="D30" s="30"/>
      <c r="E30" s="30"/>
      <c r="F30" s="30"/>
      <c r="G30" s="30"/>
      <c r="H30" s="30"/>
    </row>
    <row r="31" spans="1:8" ht="12">
      <c r="A31" s="30"/>
      <c r="B31" s="30"/>
      <c r="C31" s="30"/>
      <c r="D31" s="30"/>
      <c r="E31" s="30"/>
      <c r="F31" s="30"/>
      <c r="G31" s="30"/>
      <c r="H31" s="30"/>
    </row>
    <row r="32" spans="1:8" ht="12">
      <c r="A32" s="30"/>
      <c r="B32" s="30"/>
      <c r="C32" s="30"/>
      <c r="D32" s="30"/>
      <c r="E32" s="30"/>
      <c r="F32" s="30"/>
      <c r="G32" s="30"/>
      <c r="H32" s="30"/>
    </row>
    <row r="33" spans="1:8" ht="12">
      <c r="A33" s="30"/>
      <c r="B33" s="30"/>
      <c r="C33" s="30"/>
      <c r="D33" s="30"/>
      <c r="E33" s="30"/>
      <c r="F33" s="30"/>
      <c r="G33" s="30"/>
      <c r="H33" s="30"/>
    </row>
    <row r="34" spans="1:8" ht="12">
      <c r="A34" s="30"/>
      <c r="B34" s="30"/>
      <c r="C34" s="30"/>
      <c r="D34" s="30"/>
      <c r="E34" s="30"/>
      <c r="F34" s="30"/>
      <c r="G34" s="30"/>
      <c r="H34" s="30"/>
    </row>
    <row r="35" spans="1:8" ht="12">
      <c r="A35" s="30"/>
      <c r="B35" s="30"/>
      <c r="C35" s="30"/>
      <c r="D35" s="30"/>
      <c r="E35" s="30"/>
      <c r="F35" s="30"/>
      <c r="G35" s="30"/>
      <c r="H35" s="30"/>
    </row>
    <row r="36" spans="1:8" ht="12">
      <c r="A36" s="30"/>
      <c r="B36" s="30"/>
      <c r="C36" s="30"/>
      <c r="D36" s="30"/>
      <c r="E36" s="30"/>
      <c r="F36" s="30"/>
      <c r="G36" s="30"/>
      <c r="H36" s="30"/>
    </row>
    <row r="37" spans="1:8" ht="12">
      <c r="A37" s="30"/>
      <c r="B37" s="30"/>
      <c r="C37" s="30"/>
      <c r="D37" s="30"/>
      <c r="E37" s="30"/>
      <c r="F37" s="30"/>
      <c r="G37" s="30"/>
      <c r="H37" s="30"/>
    </row>
    <row r="38" spans="1:8" ht="12">
      <c r="A38" s="30"/>
      <c r="B38" s="30"/>
      <c r="C38" s="30"/>
      <c r="D38" s="30"/>
      <c r="E38" s="30"/>
      <c r="F38" s="30"/>
      <c r="G38" s="30"/>
      <c r="H38" s="30"/>
    </row>
    <row r="39" spans="1:8" ht="12">
      <c r="A39" s="30"/>
      <c r="B39" s="30"/>
      <c r="C39" s="30"/>
      <c r="D39" s="30"/>
      <c r="E39" s="30"/>
      <c r="F39" s="30"/>
      <c r="G39" s="30"/>
      <c r="H39" s="30"/>
    </row>
    <row r="40" spans="1:8" ht="12">
      <c r="A40" s="30"/>
      <c r="B40" s="30"/>
      <c r="C40" s="30"/>
      <c r="D40" s="30"/>
      <c r="E40" s="30"/>
      <c r="F40" s="30"/>
      <c r="G40" s="30"/>
      <c r="H40" s="30"/>
    </row>
    <row r="41" spans="1:8" ht="12">
      <c r="A41" s="30"/>
      <c r="B41" s="30"/>
      <c r="C41" s="30"/>
      <c r="D41" s="30"/>
      <c r="E41" s="30"/>
      <c r="F41" s="30"/>
      <c r="G41" s="30"/>
      <c r="H41" s="30"/>
    </row>
    <row r="42" spans="1:8" ht="12">
      <c r="A42" s="30"/>
      <c r="B42" s="30"/>
      <c r="C42" s="30"/>
      <c r="D42" s="30"/>
      <c r="E42" s="30"/>
      <c r="F42" s="30"/>
      <c r="G42" s="30"/>
      <c r="H42" s="30"/>
    </row>
    <row r="43" spans="1:8" ht="12">
      <c r="A43" s="30"/>
      <c r="B43" s="30"/>
      <c r="C43" s="30"/>
      <c r="D43" s="30"/>
      <c r="E43" s="30"/>
      <c r="F43" s="30"/>
      <c r="G43" s="30"/>
      <c r="H43" s="30"/>
    </row>
    <row r="44" spans="1:8" ht="12">
      <c r="A44" s="30"/>
      <c r="B44" s="30"/>
      <c r="C44" s="30"/>
      <c r="D44" s="30"/>
      <c r="E44" s="30"/>
      <c r="F44" s="30"/>
      <c r="G44" s="30"/>
      <c r="H44" s="30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peter.lange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showGridLines="0" workbookViewId="0" topLeftCell="A1">
      <selection activeCell="A1" sqref="A1:K1"/>
    </sheetView>
  </sheetViews>
  <sheetFormatPr defaultColWidth="11.421875" defaultRowHeight="12.75"/>
  <cols>
    <col min="1" max="1" width="18.57421875" style="0" customWidth="1"/>
    <col min="2" max="2" width="5.00390625" style="21" bestFit="1" customWidth="1"/>
    <col min="3" max="3" width="11.00390625" style="0" customWidth="1"/>
    <col min="4" max="4" width="8.140625" style="0" customWidth="1"/>
    <col min="5" max="5" width="9.421875" style="0" customWidth="1"/>
    <col min="6" max="7" width="7.140625" style="0" customWidth="1"/>
    <col min="8" max="8" width="7.421875" style="0" customWidth="1"/>
    <col min="9" max="9" width="7.8515625" style="0" customWidth="1"/>
    <col min="10" max="10" width="8.28125" style="0" customWidth="1"/>
    <col min="11" max="11" width="9.00390625" style="0" customWidth="1"/>
  </cols>
  <sheetData>
    <row r="1" spans="1:11" ht="18.75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6.5" customHeight="1">
      <c r="A2" s="123" t="s">
        <v>74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4.25" customHeight="1">
      <c r="A3" s="5"/>
      <c r="B3" s="22"/>
      <c r="C3" s="5"/>
      <c r="D3" s="5"/>
      <c r="E3" s="5"/>
      <c r="F3" s="5"/>
      <c r="G3" s="5"/>
      <c r="H3" s="5"/>
      <c r="I3" s="5"/>
      <c r="J3" s="5"/>
      <c r="K3" s="5"/>
    </row>
    <row r="4" spans="1:11" ht="15.75" customHeight="1">
      <c r="A4" s="116" t="s">
        <v>91</v>
      </c>
      <c r="B4" s="119" t="s">
        <v>38</v>
      </c>
      <c r="C4" s="6" t="s">
        <v>9</v>
      </c>
      <c r="D4" s="114" t="s">
        <v>12</v>
      </c>
      <c r="E4" s="115"/>
      <c r="F4" s="115"/>
      <c r="G4" s="115"/>
      <c r="H4" s="115"/>
      <c r="I4" s="122"/>
      <c r="J4" s="124" t="s">
        <v>80</v>
      </c>
      <c r="K4" s="6" t="s">
        <v>19</v>
      </c>
    </row>
    <row r="5" spans="1:11" ht="15.75" customHeight="1">
      <c r="A5" s="117"/>
      <c r="B5" s="120"/>
      <c r="C5" s="7" t="s">
        <v>10</v>
      </c>
      <c r="D5" s="124" t="s">
        <v>43</v>
      </c>
      <c r="E5" s="124" t="s">
        <v>78</v>
      </c>
      <c r="F5" s="124" t="s">
        <v>31</v>
      </c>
      <c r="G5" s="124" t="s">
        <v>42</v>
      </c>
      <c r="H5" s="124" t="s">
        <v>32</v>
      </c>
      <c r="I5" s="2" t="s">
        <v>18</v>
      </c>
      <c r="J5" s="125"/>
      <c r="K5" s="7" t="s">
        <v>20</v>
      </c>
    </row>
    <row r="6" spans="1:19" ht="15.75" customHeight="1">
      <c r="A6" s="117"/>
      <c r="B6" s="120"/>
      <c r="C6" s="7" t="s">
        <v>11</v>
      </c>
      <c r="D6" s="125"/>
      <c r="E6" s="125"/>
      <c r="F6" s="125"/>
      <c r="G6" s="125"/>
      <c r="H6" s="125"/>
      <c r="I6" s="2" t="s">
        <v>9</v>
      </c>
      <c r="J6" s="125"/>
      <c r="K6" s="7" t="s">
        <v>30</v>
      </c>
      <c r="M6" s="17"/>
      <c r="N6" s="17"/>
      <c r="O6" s="17"/>
      <c r="P6" s="17"/>
      <c r="Q6" s="17"/>
      <c r="R6" s="17"/>
      <c r="S6" s="3"/>
    </row>
    <row r="7" spans="1:11" ht="15.75" customHeight="1">
      <c r="A7" s="117"/>
      <c r="B7" s="120"/>
      <c r="C7" s="7" t="s">
        <v>23</v>
      </c>
      <c r="D7" s="125"/>
      <c r="E7" s="125"/>
      <c r="F7" s="125"/>
      <c r="G7" s="125"/>
      <c r="H7" s="125"/>
      <c r="I7" s="2" t="s">
        <v>10</v>
      </c>
      <c r="J7" s="125"/>
      <c r="K7" s="7" t="s">
        <v>21</v>
      </c>
    </row>
    <row r="8" spans="1:11" ht="15.75" customHeight="1">
      <c r="A8" s="117"/>
      <c r="B8" s="120"/>
      <c r="C8" s="11" t="s">
        <v>24</v>
      </c>
      <c r="D8" s="126"/>
      <c r="E8" s="126"/>
      <c r="F8" s="126"/>
      <c r="G8" s="126"/>
      <c r="H8" s="126"/>
      <c r="I8" s="11" t="s">
        <v>79</v>
      </c>
      <c r="J8" s="126"/>
      <c r="K8" s="8" t="s">
        <v>22</v>
      </c>
    </row>
    <row r="9" spans="1:11" ht="15.75" customHeight="1">
      <c r="A9" s="118"/>
      <c r="B9" s="121"/>
      <c r="C9" s="114" t="s">
        <v>86</v>
      </c>
      <c r="D9" s="115"/>
      <c r="E9" s="115"/>
      <c r="F9" s="115"/>
      <c r="G9" s="115"/>
      <c r="H9" s="115"/>
      <c r="I9" s="115"/>
      <c r="J9" s="115"/>
      <c r="K9" s="115"/>
    </row>
    <row r="10" spans="1:11" ht="10.5" customHeight="1">
      <c r="A10" s="1"/>
      <c r="B10" s="63"/>
      <c r="C10" s="14"/>
      <c r="D10" s="14"/>
      <c r="E10" s="14"/>
      <c r="F10" s="14"/>
      <c r="G10" s="14"/>
      <c r="H10" s="14"/>
      <c r="I10" s="14"/>
      <c r="J10" s="14"/>
      <c r="K10" s="13"/>
    </row>
    <row r="11" spans="1:11" ht="15.75" customHeight="1">
      <c r="A11" s="1" t="s">
        <v>6</v>
      </c>
      <c r="B11" s="65">
        <v>2006</v>
      </c>
      <c r="C11" s="17">
        <v>1922894</v>
      </c>
      <c r="D11" s="17">
        <v>136876</v>
      </c>
      <c r="E11" s="17">
        <v>1606540</v>
      </c>
      <c r="F11" s="17">
        <v>2830</v>
      </c>
      <c r="G11" s="17">
        <v>93939</v>
      </c>
      <c r="H11" s="17">
        <v>72363</v>
      </c>
      <c r="I11" s="17">
        <f>1922894-D11-E11-F11-G11-H11</f>
        <v>10346</v>
      </c>
      <c r="J11" s="17">
        <v>24807</v>
      </c>
      <c r="K11" s="18">
        <v>233148</v>
      </c>
    </row>
    <row r="12" spans="1:11" ht="12.75">
      <c r="A12" s="1" t="s">
        <v>7</v>
      </c>
      <c r="B12" s="65">
        <v>2007</v>
      </c>
      <c r="C12" s="17">
        <v>1941625</v>
      </c>
      <c r="D12" s="17">
        <v>139510</v>
      </c>
      <c r="E12" s="17">
        <v>1620182</v>
      </c>
      <c r="F12" s="17">
        <v>2811</v>
      </c>
      <c r="G12" s="17">
        <v>95306</v>
      </c>
      <c r="H12" s="17">
        <v>73387</v>
      </c>
      <c r="I12" s="17">
        <v>10429</v>
      </c>
      <c r="J12" s="17">
        <v>25692</v>
      </c>
      <c r="K12" s="18">
        <v>240275</v>
      </c>
    </row>
    <row r="13" spans="1:11" ht="12.75">
      <c r="A13" s="2" t="s">
        <v>83</v>
      </c>
      <c r="B13" s="64"/>
      <c r="C13" s="77">
        <f>C12/C11*100-100</f>
        <v>0.9741046568349674</v>
      </c>
      <c r="D13" s="79">
        <f>D12/D11*100-100</f>
        <v>1.924369502323259</v>
      </c>
      <c r="E13" s="78">
        <f>E12/E11*100-100</f>
        <v>0.8491540826870221</v>
      </c>
      <c r="F13" s="72">
        <f aca="true" t="shared" si="0" ref="F13:K13">F12/F11*100-100</f>
        <v>-0.6713780918727821</v>
      </c>
      <c r="G13" s="82">
        <f t="shared" si="0"/>
        <v>1.455199650837244</v>
      </c>
      <c r="H13" s="82">
        <f t="shared" si="0"/>
        <v>1.4150878211240467</v>
      </c>
      <c r="I13" s="82">
        <f t="shared" si="0"/>
        <v>0.8022424125265815</v>
      </c>
      <c r="J13" s="80">
        <f t="shared" si="0"/>
        <v>3.567541419760545</v>
      </c>
      <c r="K13" s="91">
        <f t="shared" si="0"/>
        <v>3.056856588947781</v>
      </c>
    </row>
    <row r="14" ht="12.75">
      <c r="B14" s="64"/>
    </row>
    <row r="15" spans="1:20" ht="12.75">
      <c r="A15" t="s">
        <v>8</v>
      </c>
      <c r="B15" s="65"/>
      <c r="C15" s="17"/>
      <c r="D15" s="17"/>
      <c r="E15" s="17"/>
      <c r="F15" s="17"/>
      <c r="G15" s="17"/>
      <c r="H15" s="17"/>
      <c r="I15" s="17"/>
      <c r="J15" s="17"/>
      <c r="K15" s="18"/>
      <c r="M15" s="17"/>
      <c r="N15" s="17"/>
      <c r="O15" s="17"/>
      <c r="P15" s="17"/>
      <c r="Q15" s="17"/>
      <c r="R15" s="17"/>
      <c r="S15" s="17"/>
      <c r="T15" s="3"/>
    </row>
    <row r="16" ht="9" customHeight="1">
      <c r="B16" s="64" t="s">
        <v>17</v>
      </c>
    </row>
    <row r="17" spans="1:11" ht="15.75" customHeight="1">
      <c r="A17" t="s">
        <v>37</v>
      </c>
      <c r="B17" s="65">
        <v>2006</v>
      </c>
      <c r="C17" s="17">
        <v>58714</v>
      </c>
      <c r="D17" s="17">
        <v>2942</v>
      </c>
      <c r="E17" s="17">
        <v>52597</v>
      </c>
      <c r="F17" s="17">
        <v>125</v>
      </c>
      <c r="G17" s="17">
        <v>2049</v>
      </c>
      <c r="H17" s="17">
        <v>805</v>
      </c>
      <c r="I17" s="17">
        <f>58714-D17-E17-F17-G17-H17</f>
        <v>196</v>
      </c>
      <c r="J17" s="17">
        <v>793</v>
      </c>
      <c r="K17" s="18">
        <v>4060</v>
      </c>
    </row>
    <row r="18" spans="2:11" ht="12.75">
      <c r="B18" s="65">
        <v>2007</v>
      </c>
      <c r="C18" s="17">
        <v>59065</v>
      </c>
      <c r="D18" s="17">
        <v>3040</v>
      </c>
      <c r="E18" s="17">
        <v>52534</v>
      </c>
      <c r="F18" s="17">
        <v>137</v>
      </c>
      <c r="G18" s="17">
        <v>2075</v>
      </c>
      <c r="H18" s="17">
        <v>1084</v>
      </c>
      <c r="I18" s="17">
        <v>195</v>
      </c>
      <c r="J18" s="17">
        <v>798</v>
      </c>
      <c r="K18" s="18">
        <v>4198</v>
      </c>
    </row>
    <row r="19" spans="1:11" ht="12.75">
      <c r="A19" s="2" t="s">
        <v>83</v>
      </c>
      <c r="B19" s="64"/>
      <c r="C19" s="77">
        <f aca="true" t="shared" si="1" ref="C19:K19">C18/C17*100-100</f>
        <v>0.5978131280444074</v>
      </c>
      <c r="D19" s="79">
        <f t="shared" si="1"/>
        <v>3.33106730115567</v>
      </c>
      <c r="E19" s="83">
        <f t="shared" si="1"/>
        <v>-0.11977869460235979</v>
      </c>
      <c r="F19" s="82">
        <f t="shared" si="1"/>
        <v>9.600000000000009</v>
      </c>
      <c r="G19" s="82">
        <f t="shared" si="1"/>
        <v>1.2689116642264509</v>
      </c>
      <c r="H19" s="81">
        <f t="shared" si="1"/>
        <v>34.65838509316771</v>
      </c>
      <c r="I19" s="94">
        <f t="shared" si="1"/>
        <v>-0.5102040816326507</v>
      </c>
      <c r="J19" s="80">
        <f t="shared" si="1"/>
        <v>0.6305170239596407</v>
      </c>
      <c r="K19" s="91">
        <f t="shared" si="1"/>
        <v>3.3990147783251103</v>
      </c>
    </row>
    <row r="20" spans="2:13" ht="24" customHeight="1">
      <c r="B20" s="64"/>
      <c r="M20" s="17"/>
    </row>
    <row r="21" spans="1:13" ht="15.75" customHeight="1">
      <c r="A21" t="s">
        <v>36</v>
      </c>
      <c r="B21" s="65">
        <v>2006</v>
      </c>
      <c r="C21" s="17">
        <v>123616</v>
      </c>
      <c r="D21" s="17">
        <v>8071</v>
      </c>
      <c r="E21" s="17">
        <v>106778</v>
      </c>
      <c r="F21" s="17">
        <v>566</v>
      </c>
      <c r="G21" s="17">
        <v>6865</v>
      </c>
      <c r="H21" s="17">
        <v>755</v>
      </c>
      <c r="I21" s="17">
        <f>123616-D21-E21-F21-G21-H21</f>
        <v>581</v>
      </c>
      <c r="J21" s="17">
        <v>1976</v>
      </c>
      <c r="K21" s="18">
        <v>8295</v>
      </c>
      <c r="M21" s="73"/>
    </row>
    <row r="22" spans="1:21" ht="12.75">
      <c r="A22" t="s">
        <v>17</v>
      </c>
      <c r="B22" s="65">
        <v>2007</v>
      </c>
      <c r="C22" s="17">
        <v>124757</v>
      </c>
      <c r="D22" s="17">
        <v>8113</v>
      </c>
      <c r="E22" s="17">
        <v>107708</v>
      </c>
      <c r="F22" s="17">
        <v>571</v>
      </c>
      <c r="G22" s="17">
        <v>7055</v>
      </c>
      <c r="H22" s="73">
        <v>755</v>
      </c>
      <c r="I22" s="73">
        <v>555</v>
      </c>
      <c r="J22" s="73">
        <v>2042</v>
      </c>
      <c r="K22" s="18">
        <v>9481</v>
      </c>
      <c r="M22" s="17"/>
      <c r="N22" s="17"/>
      <c r="O22" s="17"/>
      <c r="P22" s="17"/>
      <c r="Q22" s="73"/>
      <c r="R22" s="73"/>
      <c r="S22" s="73"/>
      <c r="T22" s="18" t="s">
        <v>17</v>
      </c>
      <c r="U22" s="3">
        <f>SUM(M22:R22)</f>
        <v>0</v>
      </c>
    </row>
    <row r="23" spans="1:13" ht="12.75">
      <c r="A23" s="2" t="s">
        <v>83</v>
      </c>
      <c r="B23" s="64"/>
      <c r="C23" s="77">
        <f aca="true" t="shared" si="2" ref="C23:K23">C22/C21*100-100</f>
        <v>0.9230196738286338</v>
      </c>
      <c r="D23" s="79">
        <f t="shared" si="2"/>
        <v>0.520381613182991</v>
      </c>
      <c r="E23" s="78">
        <f t="shared" si="2"/>
        <v>0.8709659293112821</v>
      </c>
      <c r="F23" s="82">
        <f t="shared" si="2"/>
        <v>0.8833922261484162</v>
      </c>
      <c r="G23" s="82">
        <f t="shared" si="2"/>
        <v>2.7676620538965864</v>
      </c>
      <c r="H23" s="82">
        <f t="shared" si="2"/>
        <v>0</v>
      </c>
      <c r="I23" s="94">
        <f t="shared" si="2"/>
        <v>-4.4750430292598935</v>
      </c>
      <c r="J23" s="80">
        <f t="shared" si="2"/>
        <v>3.3400809716599156</v>
      </c>
      <c r="K23" s="92">
        <f t="shared" si="2"/>
        <v>14.297769740807723</v>
      </c>
      <c r="M23" s="17"/>
    </row>
    <row r="24" spans="1:13" ht="24" customHeight="1">
      <c r="A24" t="s">
        <v>17</v>
      </c>
      <c r="B24" s="64"/>
      <c r="C24" s="17"/>
      <c r="D24" s="17"/>
      <c r="E24" s="17"/>
      <c r="F24" s="17"/>
      <c r="G24" s="17"/>
      <c r="H24" s="17"/>
      <c r="I24" s="17"/>
      <c r="J24" s="17"/>
      <c r="K24" s="18"/>
      <c r="M24" s="17"/>
    </row>
    <row r="25" spans="1:13" ht="15.75" customHeight="1">
      <c r="A25" t="s">
        <v>35</v>
      </c>
      <c r="B25" s="65">
        <v>2006</v>
      </c>
      <c r="C25" s="17">
        <v>113691</v>
      </c>
      <c r="D25" s="17">
        <v>7292</v>
      </c>
      <c r="E25" s="17">
        <v>97732</v>
      </c>
      <c r="F25" s="17">
        <v>260</v>
      </c>
      <c r="G25" s="17">
        <v>6721</v>
      </c>
      <c r="H25" s="17">
        <v>1179</v>
      </c>
      <c r="I25" s="17">
        <f>113691-D25-E25-F25-G25-H25</f>
        <v>507</v>
      </c>
      <c r="J25" s="17">
        <v>1207</v>
      </c>
      <c r="K25" s="17">
        <v>9869</v>
      </c>
      <c r="M25" s="3"/>
    </row>
    <row r="26" spans="2:11" ht="12.75">
      <c r="B26" s="65">
        <v>2007</v>
      </c>
      <c r="C26" s="17">
        <v>114256</v>
      </c>
      <c r="D26" s="17">
        <v>7416</v>
      </c>
      <c r="E26" s="17">
        <v>98033</v>
      </c>
      <c r="F26" s="17">
        <v>246</v>
      </c>
      <c r="G26" s="17">
        <v>6807</v>
      </c>
      <c r="H26" s="17">
        <v>1224</v>
      </c>
      <c r="I26" s="17">
        <v>530</v>
      </c>
      <c r="J26" s="17">
        <v>1213</v>
      </c>
      <c r="K26" s="17">
        <v>10097</v>
      </c>
    </row>
    <row r="27" spans="1:11" ht="12.75">
      <c r="A27" s="2" t="s">
        <v>83</v>
      </c>
      <c r="B27" s="64"/>
      <c r="C27" s="77">
        <f aca="true" t="shared" si="3" ref="C27:K27">C26/C25*100-100</f>
        <v>0.4969610611218087</v>
      </c>
      <c r="D27" s="79">
        <f t="shared" si="3"/>
        <v>1.700493691716943</v>
      </c>
      <c r="E27" s="78">
        <f t="shared" si="3"/>
        <v>0.3079851021159783</v>
      </c>
      <c r="F27" s="72">
        <f t="shared" si="3"/>
        <v>-5.384615384615387</v>
      </c>
      <c r="G27" s="82">
        <f t="shared" si="3"/>
        <v>1.279571492337439</v>
      </c>
      <c r="H27" s="82">
        <f t="shared" si="3"/>
        <v>3.81679389312977</v>
      </c>
      <c r="I27" s="82">
        <f t="shared" si="3"/>
        <v>4.5364891518737664</v>
      </c>
      <c r="J27" s="80">
        <f t="shared" si="3"/>
        <v>0.4971002485501259</v>
      </c>
      <c r="K27" s="91">
        <f t="shared" si="3"/>
        <v>2.310264464484746</v>
      </c>
    </row>
    <row r="28" ht="24" customHeight="1">
      <c r="B28" s="64"/>
    </row>
    <row r="29" spans="1:11" ht="15.75" customHeight="1">
      <c r="A29" t="s">
        <v>34</v>
      </c>
      <c r="B29" s="65">
        <v>2006</v>
      </c>
      <c r="C29" s="17">
        <v>48759</v>
      </c>
      <c r="D29" s="17">
        <v>3361</v>
      </c>
      <c r="E29" s="17">
        <v>41439</v>
      </c>
      <c r="F29" s="17">
        <v>77</v>
      </c>
      <c r="G29" s="17">
        <v>2961</v>
      </c>
      <c r="H29" s="17">
        <v>659</v>
      </c>
      <c r="I29" s="17">
        <f>48759-D29-E29-F29-G29-H29</f>
        <v>262</v>
      </c>
      <c r="J29" s="17">
        <v>471</v>
      </c>
      <c r="K29" s="17">
        <v>5622</v>
      </c>
    </row>
    <row r="30" spans="2:11" ht="12.75">
      <c r="B30" s="65">
        <v>2007</v>
      </c>
      <c r="C30" s="17">
        <v>48697</v>
      </c>
      <c r="D30" s="17">
        <v>3386</v>
      </c>
      <c r="E30" s="17">
        <v>41338</v>
      </c>
      <c r="F30" s="17">
        <v>80</v>
      </c>
      <c r="G30" s="17">
        <v>2941</v>
      </c>
      <c r="H30" s="17">
        <v>697</v>
      </c>
      <c r="I30" s="17">
        <v>255</v>
      </c>
      <c r="J30" s="17">
        <v>491</v>
      </c>
      <c r="K30" s="17">
        <v>5641</v>
      </c>
    </row>
    <row r="31" spans="1:11" ht="12.75">
      <c r="A31" s="2" t="s">
        <v>83</v>
      </c>
      <c r="C31" s="84">
        <f aca="true" t="shared" si="4" ref="C31:K31">C30/C29*100-100</f>
        <v>-0.1271560122233808</v>
      </c>
      <c r="D31" s="79">
        <f t="shared" si="4"/>
        <v>0.7438262421898258</v>
      </c>
      <c r="E31" s="83">
        <f t="shared" si="4"/>
        <v>-0.2437317502835441</v>
      </c>
      <c r="F31" s="82">
        <f t="shared" si="4"/>
        <v>3.896103896103881</v>
      </c>
      <c r="G31" s="93">
        <f t="shared" si="4"/>
        <v>-0.6754474839581235</v>
      </c>
      <c r="H31" s="82">
        <f t="shared" si="4"/>
        <v>5.766312594840656</v>
      </c>
      <c r="I31" s="94">
        <f t="shared" si="4"/>
        <v>-2.6717557251908346</v>
      </c>
      <c r="J31" s="80">
        <f t="shared" si="4"/>
        <v>4.246284501061567</v>
      </c>
      <c r="K31" s="91">
        <f t="shared" si="4"/>
        <v>0.33795802205619907</v>
      </c>
    </row>
    <row r="32" ht="24" customHeight="1">
      <c r="B32" s="64"/>
    </row>
    <row r="33" spans="1:11" ht="15.75" customHeight="1">
      <c r="A33" t="s">
        <v>33</v>
      </c>
      <c r="B33" s="65">
        <v>2006</v>
      </c>
      <c r="C33" s="17">
        <v>98407</v>
      </c>
      <c r="D33" s="17">
        <v>7032</v>
      </c>
      <c r="E33" s="17">
        <v>78701</v>
      </c>
      <c r="F33" s="17">
        <v>97</v>
      </c>
      <c r="G33" s="17">
        <v>4649</v>
      </c>
      <c r="H33" s="17">
        <v>7238</v>
      </c>
      <c r="I33" s="17">
        <f>98407-D33-E33-F33-G33-H33</f>
        <v>690</v>
      </c>
      <c r="J33" s="17">
        <v>1056</v>
      </c>
      <c r="K33" s="17">
        <v>16425</v>
      </c>
    </row>
    <row r="34" spans="2:11" ht="12.75">
      <c r="B34" s="65">
        <v>2007</v>
      </c>
      <c r="C34" s="17">
        <v>99109</v>
      </c>
      <c r="D34" s="17">
        <v>7126</v>
      </c>
      <c r="E34" s="17">
        <v>79281</v>
      </c>
      <c r="F34" s="17">
        <v>102</v>
      </c>
      <c r="G34" s="17">
        <v>4685</v>
      </c>
      <c r="H34" s="17">
        <v>7282</v>
      </c>
      <c r="I34" s="17">
        <v>633</v>
      </c>
      <c r="J34" s="17">
        <v>1127</v>
      </c>
      <c r="K34" s="17">
        <v>16927</v>
      </c>
    </row>
    <row r="35" spans="1:11" ht="12.75">
      <c r="A35" s="2" t="s">
        <v>83</v>
      </c>
      <c r="B35" s="64"/>
      <c r="C35" s="77">
        <f aca="true" t="shared" si="5" ref="C35:K35">C34/C33*100-100</f>
        <v>0.7133638867153707</v>
      </c>
      <c r="D35" s="79">
        <f t="shared" si="5"/>
        <v>1.3367463026166178</v>
      </c>
      <c r="E35" s="78">
        <f t="shared" si="5"/>
        <v>0.736966493437194</v>
      </c>
      <c r="F35" s="82">
        <f t="shared" si="5"/>
        <v>5.154639175257742</v>
      </c>
      <c r="G35" s="82">
        <f t="shared" si="5"/>
        <v>0.7743600774360146</v>
      </c>
      <c r="H35" s="82">
        <f t="shared" si="5"/>
        <v>0.6079027355623055</v>
      </c>
      <c r="I35" s="94">
        <f t="shared" si="5"/>
        <v>-8.26086956521739</v>
      </c>
      <c r="J35" s="80">
        <f t="shared" si="5"/>
        <v>6.723484848484844</v>
      </c>
      <c r="K35" s="91">
        <f t="shared" si="5"/>
        <v>3.0563165905631564</v>
      </c>
    </row>
    <row r="36" ht="10.5" customHeight="1">
      <c r="A36" t="s">
        <v>26</v>
      </c>
    </row>
    <row r="37" ht="6.75" customHeight="1"/>
    <row r="38" spans="1:2" s="135" customFormat="1" ht="13.5">
      <c r="A38" s="134" t="s">
        <v>75</v>
      </c>
      <c r="B38" s="134"/>
    </row>
    <row r="39" spans="1:2" s="135" customFormat="1" ht="13.5">
      <c r="A39" s="134" t="s">
        <v>76</v>
      </c>
      <c r="B39" s="134"/>
    </row>
    <row r="40" ht="10.5" customHeight="1"/>
    <row r="41" spans="1:2" ht="15.75" customHeight="1">
      <c r="A41" s="20" t="s">
        <v>27</v>
      </c>
      <c r="B41" s="23"/>
    </row>
    <row r="45" ht="18" customHeight="1"/>
    <row r="46" ht="9.75" customHeight="1"/>
    <row r="53" spans="1:11" ht="5.25" customHeight="1">
      <c r="A53" s="19"/>
      <c r="B53" s="24"/>
      <c r="C53" s="12"/>
      <c r="D53" s="12"/>
      <c r="E53" s="12"/>
      <c r="F53" s="12"/>
      <c r="G53" s="12"/>
      <c r="H53" s="12"/>
      <c r="I53" s="12"/>
      <c r="J53" s="12"/>
      <c r="K53" s="12"/>
    </row>
    <row r="59" ht="6" customHeight="1"/>
    <row r="65" ht="5.25" customHeight="1"/>
    <row r="71" ht="6" customHeight="1"/>
    <row r="77" ht="6" customHeight="1"/>
    <row r="83" ht="5.25" customHeight="1"/>
    <row r="89" ht="5.25" customHeight="1"/>
  </sheetData>
  <mergeCells count="12">
    <mergeCell ref="A1:K1"/>
    <mergeCell ref="A2:K2"/>
    <mergeCell ref="D5:D8"/>
    <mergeCell ref="F5:F8"/>
    <mergeCell ref="G5:G8"/>
    <mergeCell ref="H5:H8"/>
    <mergeCell ref="E5:E8"/>
    <mergeCell ref="J4:J8"/>
    <mergeCell ref="C9:K9"/>
    <mergeCell ref="A4:A9"/>
    <mergeCell ref="B4:B9"/>
    <mergeCell ref="D4:I4"/>
  </mergeCells>
  <printOptions/>
  <pageMargins left="0.74" right="0.2" top="0.35" bottom="0.27" header="0.21" footer="0.19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6.421875" style="0" customWidth="1"/>
    <col min="2" max="2" width="5.00390625" style="0" bestFit="1" customWidth="1"/>
    <col min="3" max="3" width="10.421875" style="15" bestFit="1" customWidth="1"/>
    <col min="4" max="4" width="7.421875" style="15" customWidth="1"/>
    <col min="5" max="5" width="9.57421875" style="15" customWidth="1"/>
    <col min="6" max="6" width="7.7109375" style="15" customWidth="1"/>
    <col min="7" max="7" width="7.8515625" style="15" customWidth="1"/>
    <col min="8" max="8" width="7.57421875" style="15" customWidth="1"/>
    <col min="9" max="9" width="7.8515625" style="15" bestFit="1" customWidth="1"/>
    <col min="10" max="10" width="8.7109375" style="15" customWidth="1"/>
    <col min="11" max="11" width="9.7109375" style="15" bestFit="1" customWidth="1"/>
  </cols>
  <sheetData>
    <row r="1" spans="1:11" ht="8.25" customHeight="1">
      <c r="A1" s="5"/>
      <c r="B1" s="5"/>
      <c r="K1" s="16"/>
    </row>
    <row r="2" spans="1:11" ht="18.75" customHeight="1">
      <c r="A2" s="129" t="s">
        <v>29</v>
      </c>
      <c r="B2" s="124" t="s">
        <v>38</v>
      </c>
      <c r="C2" s="71" t="s">
        <v>9</v>
      </c>
      <c r="D2" s="127" t="s">
        <v>12</v>
      </c>
      <c r="E2" s="128"/>
      <c r="F2" s="128"/>
      <c r="G2" s="128"/>
      <c r="H2" s="128"/>
      <c r="I2" s="132"/>
      <c r="J2" s="124" t="s">
        <v>80</v>
      </c>
      <c r="K2" s="7" t="s">
        <v>28</v>
      </c>
    </row>
    <row r="3" spans="1:11" ht="15.75" customHeight="1">
      <c r="A3" s="130"/>
      <c r="B3" s="125"/>
      <c r="C3" s="67" t="s">
        <v>10</v>
      </c>
      <c r="D3" s="9"/>
      <c r="E3" s="2" t="s">
        <v>14</v>
      </c>
      <c r="F3" s="124" t="s">
        <v>39</v>
      </c>
      <c r="G3" s="124" t="s">
        <v>40</v>
      </c>
      <c r="H3" s="124" t="s">
        <v>41</v>
      </c>
      <c r="I3" s="2" t="s">
        <v>18</v>
      </c>
      <c r="J3" s="125"/>
      <c r="K3" s="7" t="s">
        <v>9</v>
      </c>
    </row>
    <row r="4" spans="1:11" ht="15.75" customHeight="1">
      <c r="A4" s="130"/>
      <c r="B4" s="125"/>
      <c r="C4" s="67" t="s">
        <v>11</v>
      </c>
      <c r="D4" s="10" t="s">
        <v>9</v>
      </c>
      <c r="E4" s="2" t="s">
        <v>15</v>
      </c>
      <c r="F4" s="125"/>
      <c r="G4" s="125"/>
      <c r="H4" s="125"/>
      <c r="I4" s="2" t="s">
        <v>9</v>
      </c>
      <c r="J4" s="125"/>
      <c r="K4" s="7" t="s">
        <v>10</v>
      </c>
    </row>
    <row r="5" spans="1:11" ht="15.75" customHeight="1">
      <c r="A5" s="130"/>
      <c r="B5" s="125"/>
      <c r="C5" s="67" t="s">
        <v>23</v>
      </c>
      <c r="D5" s="10" t="s">
        <v>13</v>
      </c>
      <c r="E5" s="2" t="s">
        <v>16</v>
      </c>
      <c r="F5" s="125"/>
      <c r="G5" s="125"/>
      <c r="H5" s="125"/>
      <c r="I5" s="2" t="s">
        <v>10</v>
      </c>
      <c r="J5" s="125"/>
      <c r="K5" s="7" t="s">
        <v>21</v>
      </c>
    </row>
    <row r="6" spans="1:11" ht="15.75" customHeight="1">
      <c r="A6" s="130"/>
      <c r="B6" s="125"/>
      <c r="C6" s="4" t="s">
        <v>24</v>
      </c>
      <c r="D6" s="11"/>
      <c r="E6" s="4" t="s">
        <v>81</v>
      </c>
      <c r="F6" s="126"/>
      <c r="G6" s="126"/>
      <c r="H6" s="126"/>
      <c r="I6" s="4" t="s">
        <v>82</v>
      </c>
      <c r="J6" s="126"/>
      <c r="K6" s="8" t="s">
        <v>22</v>
      </c>
    </row>
    <row r="7" spans="1:11" ht="18.75" customHeight="1">
      <c r="A7" s="131"/>
      <c r="B7" s="126"/>
      <c r="C7" s="127" t="s">
        <v>86</v>
      </c>
      <c r="D7" s="128"/>
      <c r="E7" s="128"/>
      <c r="F7" s="128"/>
      <c r="G7" s="128"/>
      <c r="H7" s="128"/>
      <c r="I7" s="128"/>
      <c r="J7" s="128"/>
      <c r="K7" s="128"/>
    </row>
    <row r="8" spans="1:11" ht="10.5" customHeight="1">
      <c r="A8" s="66"/>
      <c r="B8" s="69"/>
      <c r="C8" s="67"/>
      <c r="D8" s="67"/>
      <c r="E8" s="67"/>
      <c r="F8" s="68"/>
      <c r="G8" s="68"/>
      <c r="H8" s="68"/>
      <c r="I8" s="67"/>
      <c r="J8" s="68"/>
      <c r="K8" s="67"/>
    </row>
    <row r="9" spans="1:11" ht="15.75" customHeight="1">
      <c r="A9" t="s">
        <v>85</v>
      </c>
      <c r="B9" s="65">
        <v>2006</v>
      </c>
      <c r="C9" s="17">
        <v>128007</v>
      </c>
      <c r="D9" s="17">
        <v>9095</v>
      </c>
      <c r="E9" s="17">
        <v>107908</v>
      </c>
      <c r="F9" s="17">
        <v>137</v>
      </c>
      <c r="G9" s="17">
        <v>5645</v>
      </c>
      <c r="H9" s="17">
        <v>4500</v>
      </c>
      <c r="I9" s="17">
        <f>128007-D9-E9-F9-G9-H9</f>
        <v>722</v>
      </c>
      <c r="J9" s="17">
        <v>1362</v>
      </c>
      <c r="K9" s="17">
        <v>15392</v>
      </c>
    </row>
    <row r="10" spans="1:11" ht="12.75" customHeight="1">
      <c r="A10" s="70" t="s">
        <v>84</v>
      </c>
      <c r="B10" s="65">
        <v>2007</v>
      </c>
      <c r="C10" s="17">
        <v>129794</v>
      </c>
      <c r="D10" s="17">
        <v>9375</v>
      </c>
      <c r="E10" s="17">
        <v>109164</v>
      </c>
      <c r="F10" s="17">
        <v>130</v>
      </c>
      <c r="G10" s="17">
        <v>5792</v>
      </c>
      <c r="H10" s="17">
        <v>4550</v>
      </c>
      <c r="I10" s="17">
        <v>783</v>
      </c>
      <c r="J10" s="17">
        <v>1414</v>
      </c>
      <c r="K10" s="17">
        <v>15943</v>
      </c>
    </row>
    <row r="11" spans="1:11" ht="12.75" customHeight="1">
      <c r="A11" s="2" t="s">
        <v>83</v>
      </c>
      <c r="B11" s="65" t="s">
        <v>17</v>
      </c>
      <c r="C11" s="86">
        <f>C10/C9*100-100</f>
        <v>1.3960174052981529</v>
      </c>
      <c r="D11" s="87">
        <f aca="true" t="shared" si="0" ref="D11:K11">D10/D9*100-100</f>
        <v>3.0786146234194547</v>
      </c>
      <c r="E11" s="88">
        <f t="shared" si="0"/>
        <v>1.163954479742003</v>
      </c>
      <c r="F11" s="76">
        <f t="shared" si="0"/>
        <v>-5.109489051094897</v>
      </c>
      <c r="G11" s="89">
        <f t="shared" si="0"/>
        <v>2.604074402125775</v>
      </c>
      <c r="H11" s="89">
        <f t="shared" si="0"/>
        <v>1.1111111111111143</v>
      </c>
      <c r="I11" s="89">
        <f t="shared" si="0"/>
        <v>8.448753462603875</v>
      </c>
      <c r="J11" s="85">
        <f t="shared" si="0"/>
        <v>3.817914831130693</v>
      </c>
      <c r="K11" s="85">
        <f t="shared" si="0"/>
        <v>3.579781704781709</v>
      </c>
    </row>
    <row r="12" spans="2:11" ht="24" customHeight="1">
      <c r="B12" s="64" t="s">
        <v>17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5.75" customHeight="1">
      <c r="A13" t="s">
        <v>0</v>
      </c>
      <c r="B13" s="65">
        <v>2006</v>
      </c>
      <c r="C13" s="17">
        <v>124039</v>
      </c>
      <c r="D13" s="17">
        <v>8929</v>
      </c>
      <c r="E13" s="17">
        <v>99450</v>
      </c>
      <c r="F13" s="17">
        <v>208</v>
      </c>
      <c r="G13" s="17">
        <v>6746</v>
      </c>
      <c r="H13" s="17">
        <v>7986</v>
      </c>
      <c r="I13" s="17">
        <f>124039-D13-E13-F13-G13-H13</f>
        <v>720</v>
      </c>
      <c r="J13" s="17">
        <v>1648</v>
      </c>
      <c r="K13" s="17">
        <v>20957</v>
      </c>
    </row>
    <row r="14" spans="2:11" ht="12.75" customHeight="1">
      <c r="B14" s="65">
        <v>2007</v>
      </c>
      <c r="C14" s="17">
        <v>125405</v>
      </c>
      <c r="D14" s="17">
        <v>9078</v>
      </c>
      <c r="E14" s="17">
        <v>100274</v>
      </c>
      <c r="F14" s="17">
        <v>201</v>
      </c>
      <c r="G14" s="17">
        <v>7009</v>
      </c>
      <c r="H14" s="17">
        <v>8109</v>
      </c>
      <c r="I14" s="17">
        <v>734</v>
      </c>
      <c r="J14" s="17">
        <v>1696</v>
      </c>
      <c r="K14" s="17">
        <v>21520</v>
      </c>
    </row>
    <row r="15" spans="1:11" s="74" customFormat="1" ht="12.75" customHeight="1">
      <c r="A15" s="15" t="s">
        <v>83</v>
      </c>
      <c r="B15" s="75"/>
      <c r="C15" s="86">
        <f aca="true" t="shared" si="1" ref="C15:K15">C14/C13*100-100</f>
        <v>1.1012665371375192</v>
      </c>
      <c r="D15" s="87">
        <f t="shared" si="1"/>
        <v>1.6687199014447316</v>
      </c>
      <c r="E15" s="88">
        <f t="shared" si="1"/>
        <v>0.8285570638511928</v>
      </c>
      <c r="F15" s="76">
        <f t="shared" si="1"/>
        <v>-3.365384615384613</v>
      </c>
      <c r="G15" s="89">
        <f t="shared" si="1"/>
        <v>3.898606581678024</v>
      </c>
      <c r="H15" s="89">
        <f t="shared" si="1"/>
        <v>1.5401953418482321</v>
      </c>
      <c r="I15" s="89">
        <f t="shared" si="1"/>
        <v>1.9444444444444429</v>
      </c>
      <c r="J15" s="85">
        <f t="shared" si="1"/>
        <v>2.9126213592232943</v>
      </c>
      <c r="K15" s="85">
        <f t="shared" si="1"/>
        <v>2.6864532137233397</v>
      </c>
    </row>
    <row r="16" spans="2:11" ht="24" customHeight="1">
      <c r="B16" s="65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5.75" customHeight="1">
      <c r="A17" t="s">
        <v>1</v>
      </c>
      <c r="B17" s="65">
        <v>2006</v>
      </c>
      <c r="C17" s="17">
        <v>143515</v>
      </c>
      <c r="D17" s="17">
        <v>10517</v>
      </c>
      <c r="E17" s="17">
        <v>120415</v>
      </c>
      <c r="F17" s="17">
        <v>85</v>
      </c>
      <c r="G17" s="17">
        <v>6071</v>
      </c>
      <c r="H17" s="17">
        <v>5509</v>
      </c>
      <c r="I17" s="17">
        <f>143515-D17-E17-F17-G17-H17</f>
        <v>918</v>
      </c>
      <c r="J17" s="17">
        <v>1721</v>
      </c>
      <c r="K17" s="17">
        <v>17679</v>
      </c>
    </row>
    <row r="18" spans="2:11" ht="12.75" customHeight="1">
      <c r="B18" s="65">
        <v>2007</v>
      </c>
      <c r="C18" s="17">
        <v>145262</v>
      </c>
      <c r="D18" s="17">
        <v>10795</v>
      </c>
      <c r="E18" s="17">
        <v>121817</v>
      </c>
      <c r="F18" s="17">
        <v>82</v>
      </c>
      <c r="G18" s="17">
        <v>6144</v>
      </c>
      <c r="H18" s="17">
        <v>5537</v>
      </c>
      <c r="I18" s="17">
        <v>885</v>
      </c>
      <c r="J18" s="17">
        <v>1818</v>
      </c>
      <c r="K18" s="17">
        <v>18251</v>
      </c>
    </row>
    <row r="19" spans="1:11" ht="12.75" customHeight="1">
      <c r="A19" s="2" t="s">
        <v>83</v>
      </c>
      <c r="B19" s="65"/>
      <c r="C19" s="86">
        <f aca="true" t="shared" si="2" ref="C19:K19">C18/C17*100-100</f>
        <v>1.2172943594746215</v>
      </c>
      <c r="D19" s="87">
        <f t="shared" si="2"/>
        <v>2.6433393553294735</v>
      </c>
      <c r="E19" s="88">
        <f t="shared" si="2"/>
        <v>1.1643067724120897</v>
      </c>
      <c r="F19" s="76">
        <f t="shared" si="2"/>
        <v>-3.529411764705884</v>
      </c>
      <c r="G19" s="89">
        <f t="shared" si="2"/>
        <v>1.2024378191401723</v>
      </c>
      <c r="H19" s="89">
        <f t="shared" si="2"/>
        <v>0.5082592121982117</v>
      </c>
      <c r="I19" s="89">
        <f t="shared" si="2"/>
        <v>-3.5947712418300597</v>
      </c>
      <c r="J19" s="85">
        <f t="shared" si="2"/>
        <v>5.636257989540965</v>
      </c>
      <c r="K19" s="90">
        <f t="shared" si="2"/>
        <v>3.235477119746591</v>
      </c>
    </row>
    <row r="20" spans="2:11" ht="24" customHeight="1">
      <c r="B20" s="65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5.75" customHeight="1">
      <c r="A21" t="s">
        <v>25</v>
      </c>
      <c r="B21" s="65">
        <v>2006</v>
      </c>
      <c r="C21" s="17">
        <v>195358</v>
      </c>
      <c r="D21" s="17">
        <v>13410</v>
      </c>
      <c r="E21" s="17">
        <v>166022</v>
      </c>
      <c r="F21" s="17">
        <v>338</v>
      </c>
      <c r="G21" s="17">
        <v>9932</v>
      </c>
      <c r="H21" s="17">
        <v>4858</v>
      </c>
      <c r="I21" s="17">
        <f>195358-D21-E21-F21-G21-H21</f>
        <v>798</v>
      </c>
      <c r="J21" s="17">
        <v>2281</v>
      </c>
      <c r="K21" s="18">
        <v>19775</v>
      </c>
    </row>
    <row r="22" spans="2:11" ht="12.75" customHeight="1">
      <c r="B22" s="65">
        <v>2007</v>
      </c>
      <c r="C22" s="17">
        <v>197649</v>
      </c>
      <c r="D22" s="17">
        <v>13847</v>
      </c>
      <c r="E22" s="17">
        <v>167633</v>
      </c>
      <c r="F22" s="17">
        <v>336</v>
      </c>
      <c r="G22" s="17">
        <v>10147</v>
      </c>
      <c r="H22" s="17">
        <v>4894</v>
      </c>
      <c r="I22" s="17">
        <v>792</v>
      </c>
      <c r="J22" s="17">
        <v>2412</v>
      </c>
      <c r="K22" s="18">
        <v>20255</v>
      </c>
    </row>
    <row r="23" spans="1:11" ht="12.75" customHeight="1">
      <c r="A23" s="2" t="s">
        <v>83</v>
      </c>
      <c r="B23" s="65"/>
      <c r="C23" s="86">
        <f aca="true" t="shared" si="3" ref="C23:K23">C22/C21*100-100</f>
        <v>1.172718803427557</v>
      </c>
      <c r="D23" s="87">
        <f t="shared" si="3"/>
        <v>3.2587621178225277</v>
      </c>
      <c r="E23" s="88">
        <f t="shared" si="3"/>
        <v>0.9703533266675493</v>
      </c>
      <c r="F23" s="76">
        <f t="shared" si="3"/>
        <v>-0.5917159763313578</v>
      </c>
      <c r="G23" s="89">
        <f t="shared" si="3"/>
        <v>2.1647200966572626</v>
      </c>
      <c r="H23" s="89">
        <f t="shared" si="3"/>
        <v>0.7410456978180378</v>
      </c>
      <c r="I23" s="89">
        <f t="shared" si="3"/>
        <v>-0.7518796992481214</v>
      </c>
      <c r="J23" s="85">
        <f t="shared" si="3"/>
        <v>5.743095133713297</v>
      </c>
      <c r="K23" s="90">
        <f t="shared" si="3"/>
        <v>2.427307206068278</v>
      </c>
    </row>
    <row r="24" spans="2:11" ht="24" customHeight="1">
      <c r="B24" s="65"/>
      <c r="C24" s="17"/>
      <c r="D24" s="17"/>
      <c r="E24" s="17"/>
      <c r="F24" s="17"/>
      <c r="G24" s="17"/>
      <c r="H24" s="17"/>
      <c r="I24" s="17"/>
      <c r="J24" s="17"/>
      <c r="K24" s="18"/>
    </row>
    <row r="25" spans="1:11" ht="15.75" customHeight="1">
      <c r="A25" t="s">
        <v>2</v>
      </c>
      <c r="B25" s="65">
        <v>2006</v>
      </c>
      <c r="C25" s="12">
        <v>92167</v>
      </c>
      <c r="D25" s="12">
        <v>7209</v>
      </c>
      <c r="E25" s="12">
        <v>76311</v>
      </c>
      <c r="F25" s="12">
        <v>145</v>
      </c>
      <c r="G25" s="12">
        <v>3940</v>
      </c>
      <c r="H25" s="12">
        <v>4066</v>
      </c>
      <c r="I25" s="17">
        <f>92167-D25-E25-F25-G25-H25</f>
        <v>496</v>
      </c>
      <c r="J25" s="17">
        <v>1414</v>
      </c>
      <c r="K25" s="3">
        <v>11758</v>
      </c>
    </row>
    <row r="26" spans="2:11" ht="12.75" customHeight="1">
      <c r="B26" s="65">
        <v>2007</v>
      </c>
      <c r="C26" s="12">
        <v>93179</v>
      </c>
      <c r="D26" s="12">
        <v>7269</v>
      </c>
      <c r="E26" s="12">
        <v>77198</v>
      </c>
      <c r="F26" s="15">
        <v>146</v>
      </c>
      <c r="G26" s="12">
        <v>3992</v>
      </c>
      <c r="H26" s="12">
        <v>4090</v>
      </c>
      <c r="I26" s="15">
        <v>484</v>
      </c>
      <c r="J26" s="17">
        <v>1426</v>
      </c>
      <c r="K26" s="3">
        <v>12113</v>
      </c>
    </row>
    <row r="27" spans="1:11" ht="12.75" customHeight="1">
      <c r="A27" s="2" t="s">
        <v>83</v>
      </c>
      <c r="B27" s="65" t="s">
        <v>17</v>
      </c>
      <c r="C27" s="86">
        <f aca="true" t="shared" si="4" ref="C27:K27">C26/C25*100-100</f>
        <v>1.0980068788177988</v>
      </c>
      <c r="D27" s="87">
        <f t="shared" si="4"/>
        <v>0.832292967124431</v>
      </c>
      <c r="E27" s="88">
        <f t="shared" si="4"/>
        <v>1.1623488094770096</v>
      </c>
      <c r="F27" s="87">
        <f t="shared" si="4"/>
        <v>0.6896551724137936</v>
      </c>
      <c r="G27" s="89">
        <f t="shared" si="4"/>
        <v>1.3197969543147252</v>
      </c>
      <c r="H27" s="89">
        <f t="shared" si="4"/>
        <v>0.5902606984751628</v>
      </c>
      <c r="I27" s="89">
        <f t="shared" si="4"/>
        <v>-2.4193548387096797</v>
      </c>
      <c r="J27" s="85">
        <f t="shared" si="4"/>
        <v>0.8486562942008504</v>
      </c>
      <c r="K27" s="90">
        <f t="shared" si="4"/>
        <v>3.0192209559448884</v>
      </c>
    </row>
    <row r="28" spans="2:11" ht="24" customHeight="1">
      <c r="B28" s="65"/>
      <c r="C28" s="12"/>
      <c r="D28" s="12"/>
      <c r="E28" s="12"/>
      <c r="F28" s="12"/>
      <c r="G28" s="12"/>
      <c r="H28" s="12"/>
      <c r="I28" s="12"/>
      <c r="J28" s="12"/>
      <c r="K28" s="3"/>
    </row>
    <row r="29" spans="1:11" ht="15.75" customHeight="1">
      <c r="A29" t="s">
        <v>88</v>
      </c>
      <c r="B29" s="65">
        <v>2006</v>
      </c>
      <c r="C29" s="17">
        <v>198322</v>
      </c>
      <c r="D29" s="17">
        <v>14297</v>
      </c>
      <c r="E29" s="17">
        <v>164189</v>
      </c>
      <c r="F29" s="17">
        <v>158</v>
      </c>
      <c r="G29" s="17">
        <v>8808</v>
      </c>
      <c r="H29" s="17">
        <v>9712</v>
      </c>
      <c r="I29" s="17">
        <f>198322-D29-E29-F29-G29-H29</f>
        <v>1158</v>
      </c>
      <c r="J29" s="17">
        <v>2912</v>
      </c>
      <c r="K29" s="18">
        <v>25902</v>
      </c>
    </row>
    <row r="30" spans="1:11" ht="12.75" customHeight="1">
      <c r="A30" t="s">
        <v>87</v>
      </c>
      <c r="B30" s="65">
        <v>2007</v>
      </c>
      <c r="C30" s="17">
        <v>200234</v>
      </c>
      <c r="D30" s="17">
        <v>14486</v>
      </c>
      <c r="E30" s="17">
        <v>165857</v>
      </c>
      <c r="F30" s="17">
        <v>154</v>
      </c>
      <c r="G30" s="17">
        <v>8844</v>
      </c>
      <c r="H30" s="17">
        <v>9731</v>
      </c>
      <c r="I30" s="17">
        <v>1162</v>
      </c>
      <c r="J30" s="17">
        <v>3006</v>
      </c>
      <c r="K30" s="18">
        <v>26897</v>
      </c>
    </row>
    <row r="31" spans="1:11" ht="12.75" customHeight="1">
      <c r="A31" s="2" t="s">
        <v>83</v>
      </c>
      <c r="B31" s="65"/>
      <c r="C31" s="86">
        <f aca="true" t="shared" si="5" ref="C31:K31">C30/C29*100-100</f>
        <v>0.9640887042284874</v>
      </c>
      <c r="D31" s="87">
        <f t="shared" si="5"/>
        <v>1.321955655032525</v>
      </c>
      <c r="E31" s="88">
        <f t="shared" si="5"/>
        <v>1.0159024051550318</v>
      </c>
      <c r="F31" s="76">
        <f t="shared" si="5"/>
        <v>-2.5316455696202524</v>
      </c>
      <c r="G31" s="89">
        <f t="shared" si="5"/>
        <v>0.4087193460490539</v>
      </c>
      <c r="H31" s="89">
        <f t="shared" si="5"/>
        <v>0.19563426688633</v>
      </c>
      <c r="I31" s="89">
        <f t="shared" si="5"/>
        <v>0.345423143350601</v>
      </c>
      <c r="J31" s="85">
        <f t="shared" si="5"/>
        <v>3.228021978021985</v>
      </c>
      <c r="K31" s="90">
        <f t="shared" si="5"/>
        <v>3.8414022083236716</v>
      </c>
    </row>
    <row r="32" spans="2:11" ht="24" customHeight="1">
      <c r="B32" s="65"/>
      <c r="C32" s="17"/>
      <c r="D32" s="17"/>
      <c r="E32" s="17"/>
      <c r="F32" s="17"/>
      <c r="G32" s="17"/>
      <c r="H32" s="17"/>
      <c r="I32" s="17"/>
      <c r="J32" s="17"/>
      <c r="K32" s="18"/>
    </row>
    <row r="33" spans="1:11" ht="15.75" customHeight="1">
      <c r="A33" t="s">
        <v>90</v>
      </c>
      <c r="B33" s="65">
        <v>2006</v>
      </c>
      <c r="C33" s="17">
        <v>148851</v>
      </c>
      <c r="D33" s="17">
        <v>11610</v>
      </c>
      <c r="E33" s="17">
        <v>119403</v>
      </c>
      <c r="F33" s="17">
        <v>276</v>
      </c>
      <c r="G33" s="17">
        <v>6838</v>
      </c>
      <c r="H33" s="17">
        <v>9949</v>
      </c>
      <c r="I33" s="17">
        <f>148851-D33-E33-F33-G33-H33</f>
        <v>775</v>
      </c>
      <c r="J33" s="17">
        <v>2508</v>
      </c>
      <c r="K33" s="18">
        <v>24843</v>
      </c>
    </row>
    <row r="34" spans="1:11" ht="12.75" customHeight="1">
      <c r="A34" t="s">
        <v>89</v>
      </c>
      <c r="B34" s="65">
        <v>2007</v>
      </c>
      <c r="C34" s="17">
        <v>150574</v>
      </c>
      <c r="D34" s="17">
        <v>11703</v>
      </c>
      <c r="E34" s="17">
        <v>120718</v>
      </c>
      <c r="F34" s="17">
        <v>264</v>
      </c>
      <c r="G34" s="17">
        <v>6968</v>
      </c>
      <c r="H34" s="17">
        <v>10153</v>
      </c>
      <c r="I34" s="17">
        <v>768</v>
      </c>
      <c r="J34" s="17">
        <v>2606</v>
      </c>
      <c r="K34" s="18">
        <v>25779</v>
      </c>
    </row>
    <row r="35" spans="1:11" ht="12.75" customHeight="1">
      <c r="A35" s="2" t="s">
        <v>83</v>
      </c>
      <c r="B35" s="65"/>
      <c r="C35" s="86">
        <f aca="true" t="shared" si="6" ref="C35:K35">C34/C33*100-100</f>
        <v>1.1575333722984738</v>
      </c>
      <c r="D35" s="87">
        <f t="shared" si="6"/>
        <v>0.8010335917312688</v>
      </c>
      <c r="E35" s="88">
        <f t="shared" si="6"/>
        <v>1.1013123623359462</v>
      </c>
      <c r="F35" s="76">
        <f t="shared" si="6"/>
        <v>-4.347826086956516</v>
      </c>
      <c r="G35" s="89">
        <f t="shared" si="6"/>
        <v>1.9011406844106489</v>
      </c>
      <c r="H35" s="89">
        <f t="shared" si="6"/>
        <v>2.0504573323952116</v>
      </c>
      <c r="I35" s="89">
        <f t="shared" si="6"/>
        <v>-0.9032258064516157</v>
      </c>
      <c r="J35" s="85">
        <f t="shared" si="6"/>
        <v>3.907496012759168</v>
      </c>
      <c r="K35" s="90">
        <f t="shared" si="6"/>
        <v>3.7676609105180603</v>
      </c>
    </row>
    <row r="36" spans="2:11" ht="24" customHeight="1">
      <c r="B36" s="65"/>
      <c r="C36" s="17"/>
      <c r="D36" s="17"/>
      <c r="E36" s="17"/>
      <c r="F36" s="17"/>
      <c r="G36" s="17"/>
      <c r="H36" s="17"/>
      <c r="I36" s="17"/>
      <c r="J36" s="17"/>
      <c r="K36" s="18"/>
    </row>
    <row r="37" spans="1:13" ht="15.75" customHeight="1">
      <c r="A37" t="s">
        <v>3</v>
      </c>
      <c r="B37" s="65">
        <v>2006</v>
      </c>
      <c r="C37" s="17">
        <v>190778</v>
      </c>
      <c r="D37" s="17">
        <v>14115</v>
      </c>
      <c r="E37" s="17">
        <v>159114</v>
      </c>
      <c r="F37" s="17">
        <v>105</v>
      </c>
      <c r="G37" s="17">
        <v>10159</v>
      </c>
      <c r="H37" s="17">
        <v>6275</v>
      </c>
      <c r="I37" s="17">
        <f>190778-D37-E37-F37-G37-H37</f>
        <v>1010</v>
      </c>
      <c r="J37" s="17">
        <v>2432</v>
      </c>
      <c r="K37" s="18">
        <v>22799</v>
      </c>
      <c r="M37" s="17"/>
    </row>
    <row r="38" spans="2:13" ht="12.75" customHeight="1">
      <c r="B38" s="65">
        <v>2007</v>
      </c>
      <c r="C38" s="17">
        <v>192289</v>
      </c>
      <c r="D38" s="17">
        <v>14385</v>
      </c>
      <c r="E38" s="17">
        <v>160152</v>
      </c>
      <c r="F38" s="17">
        <v>102</v>
      </c>
      <c r="G38" s="17">
        <v>10298</v>
      </c>
      <c r="H38" s="17">
        <v>6328</v>
      </c>
      <c r="I38" s="17">
        <v>1026</v>
      </c>
      <c r="J38" s="17">
        <v>2551</v>
      </c>
      <c r="K38" s="18">
        <v>23687</v>
      </c>
      <c r="M38" s="17"/>
    </row>
    <row r="39" spans="1:13" ht="12.75" customHeight="1">
      <c r="A39" s="2" t="s">
        <v>83</v>
      </c>
      <c r="B39" s="65"/>
      <c r="C39" s="86">
        <f aca="true" t="shared" si="7" ref="C39:K39">C38/C37*100-100</f>
        <v>0.792020044239905</v>
      </c>
      <c r="D39" s="87">
        <f t="shared" si="7"/>
        <v>1.9128586609989213</v>
      </c>
      <c r="E39" s="88">
        <f t="shared" si="7"/>
        <v>0.6523624571062214</v>
      </c>
      <c r="F39" s="76">
        <f t="shared" si="7"/>
        <v>-2.857142857142861</v>
      </c>
      <c r="G39" s="89">
        <f t="shared" si="7"/>
        <v>1.368244905994672</v>
      </c>
      <c r="H39" s="89">
        <f t="shared" si="7"/>
        <v>0.8446215139442188</v>
      </c>
      <c r="I39" s="89">
        <f t="shared" si="7"/>
        <v>1.5841584158415856</v>
      </c>
      <c r="J39" s="85">
        <f t="shared" si="7"/>
        <v>4.893092105263165</v>
      </c>
      <c r="K39" s="90">
        <f t="shared" si="7"/>
        <v>3.8949076713890918</v>
      </c>
      <c r="M39" s="17"/>
    </row>
    <row r="40" spans="2:13" ht="24" customHeight="1">
      <c r="B40" s="65"/>
      <c r="C40" s="17"/>
      <c r="D40" s="17"/>
      <c r="E40" s="17"/>
      <c r="F40" s="17"/>
      <c r="G40" s="17"/>
      <c r="H40" s="17"/>
      <c r="I40" s="17"/>
      <c r="J40" s="17"/>
      <c r="K40" s="18"/>
      <c r="M40" s="17"/>
    </row>
    <row r="41" spans="1:13" ht="15.75" customHeight="1">
      <c r="A41" t="s">
        <v>4</v>
      </c>
      <c r="B41" s="65">
        <v>2006</v>
      </c>
      <c r="C41" s="17">
        <v>96211</v>
      </c>
      <c r="D41" s="17">
        <v>7700</v>
      </c>
      <c r="E41" s="17">
        <v>78191</v>
      </c>
      <c r="F41" s="17">
        <v>174</v>
      </c>
      <c r="G41" s="17">
        <v>4353</v>
      </c>
      <c r="H41" s="17">
        <v>5216</v>
      </c>
      <c r="I41" s="17">
        <f>96211-D41-E41-F41-G41-H41</f>
        <v>577</v>
      </c>
      <c r="J41" s="17">
        <v>1152</v>
      </c>
      <c r="K41" s="18">
        <v>14277</v>
      </c>
      <c r="M41" s="17"/>
    </row>
    <row r="42" spans="2:13" ht="12.75" customHeight="1">
      <c r="B42" s="65">
        <v>2007</v>
      </c>
      <c r="C42" s="17">
        <v>97239</v>
      </c>
      <c r="D42" s="17">
        <v>7908</v>
      </c>
      <c r="E42" s="17">
        <v>78934</v>
      </c>
      <c r="F42" s="17">
        <v>181</v>
      </c>
      <c r="G42" s="17">
        <v>4409</v>
      </c>
      <c r="H42" s="17">
        <v>5229</v>
      </c>
      <c r="I42" s="17">
        <v>578</v>
      </c>
      <c r="J42" s="17">
        <v>1186</v>
      </c>
      <c r="K42" s="18">
        <v>14512</v>
      </c>
      <c r="M42" s="17"/>
    </row>
    <row r="43" spans="1:13" ht="12.75" customHeight="1">
      <c r="A43" s="2" t="s">
        <v>83</v>
      </c>
      <c r="B43" s="65"/>
      <c r="C43" s="86">
        <f aca="true" t="shared" si="8" ref="C43:K43">C42/C41*100-100</f>
        <v>1.0684848925798462</v>
      </c>
      <c r="D43" s="87">
        <f t="shared" si="8"/>
        <v>2.701298701298697</v>
      </c>
      <c r="E43" s="88">
        <f t="shared" si="8"/>
        <v>0.9502372395800052</v>
      </c>
      <c r="F43" s="89">
        <f t="shared" si="8"/>
        <v>4.022988505747122</v>
      </c>
      <c r="G43" s="89">
        <f t="shared" si="8"/>
        <v>1.2864691017689012</v>
      </c>
      <c r="H43" s="89">
        <f t="shared" si="8"/>
        <v>0.2492331288343621</v>
      </c>
      <c r="I43" s="89">
        <f t="shared" si="8"/>
        <v>0.17331022530329676</v>
      </c>
      <c r="J43" s="85">
        <f t="shared" si="8"/>
        <v>2.9513888888888857</v>
      </c>
      <c r="K43" s="90">
        <f t="shared" si="8"/>
        <v>1.6460040624780987</v>
      </c>
      <c r="M43" s="17"/>
    </row>
    <row r="44" spans="2:13" ht="24" customHeight="1">
      <c r="B44" s="65"/>
      <c r="C44" s="17"/>
      <c r="D44" s="17"/>
      <c r="E44" s="17"/>
      <c r="F44" s="17"/>
      <c r="G44" s="17"/>
      <c r="H44" s="17"/>
      <c r="I44" s="17"/>
      <c r="J44" s="17"/>
      <c r="K44" s="18"/>
      <c r="M44" s="17"/>
    </row>
    <row r="45" spans="1:13" ht="15.75" customHeight="1">
      <c r="A45" t="s">
        <v>5</v>
      </c>
      <c r="B45" s="65">
        <v>2006</v>
      </c>
      <c r="C45" s="17">
        <v>162459</v>
      </c>
      <c r="D45" s="17">
        <v>11296</v>
      </c>
      <c r="E45" s="17">
        <v>138290</v>
      </c>
      <c r="F45" s="17">
        <v>79</v>
      </c>
      <c r="G45" s="17">
        <v>8202</v>
      </c>
      <c r="H45" s="17">
        <v>3656</v>
      </c>
      <c r="I45" s="17">
        <f>162459-D45-E45-F45-G45-H45</f>
        <v>936</v>
      </c>
      <c r="J45" s="17">
        <v>1874</v>
      </c>
      <c r="K45" s="18">
        <v>15495</v>
      </c>
      <c r="M45" s="17"/>
    </row>
    <row r="46" spans="2:13" ht="12.75" customHeight="1">
      <c r="B46" s="65">
        <v>2007</v>
      </c>
      <c r="C46" s="17">
        <v>164116</v>
      </c>
      <c r="D46" s="17">
        <v>11583</v>
      </c>
      <c r="E46" s="17">
        <v>139541</v>
      </c>
      <c r="F46" s="17">
        <v>79</v>
      </c>
      <c r="G46" s="17">
        <v>8140</v>
      </c>
      <c r="H46" s="17">
        <v>3724</v>
      </c>
      <c r="I46" s="17">
        <v>1049</v>
      </c>
      <c r="J46" s="17">
        <v>1906</v>
      </c>
      <c r="K46" s="18">
        <v>15994</v>
      </c>
      <c r="M46" s="17"/>
    </row>
    <row r="47" spans="1:11" ht="12.75" customHeight="1">
      <c r="A47" s="2" t="s">
        <v>83</v>
      </c>
      <c r="B47" s="65" t="s">
        <v>17</v>
      </c>
      <c r="C47" s="86">
        <f aca="true" t="shared" si="9" ref="C47:K47">C46/C45*100-100</f>
        <v>1.0199496488344693</v>
      </c>
      <c r="D47" s="87">
        <f t="shared" si="9"/>
        <v>2.5407223796033946</v>
      </c>
      <c r="E47" s="88">
        <f t="shared" si="9"/>
        <v>0.9046207245643245</v>
      </c>
      <c r="F47" s="89">
        <f t="shared" si="9"/>
        <v>0</v>
      </c>
      <c r="G47" s="89">
        <f t="shared" si="9"/>
        <v>-0.755913191904412</v>
      </c>
      <c r="H47" s="89">
        <f t="shared" si="9"/>
        <v>1.859956236323839</v>
      </c>
      <c r="I47" s="89">
        <f t="shared" si="9"/>
        <v>12.072649572649567</v>
      </c>
      <c r="J47" s="85">
        <f t="shared" si="9"/>
        <v>1.7075773745997935</v>
      </c>
      <c r="K47" s="90">
        <f t="shared" si="9"/>
        <v>3.2203936753791567</v>
      </c>
    </row>
    <row r="48" ht="15.75" customHeight="1"/>
    <row r="49" ht="15.75" customHeight="1">
      <c r="A49" s="25">
        <v>2</v>
      </c>
    </row>
    <row r="50" ht="15.75" customHeight="1"/>
    <row r="51" ht="15.75" customHeight="1"/>
  </sheetData>
  <mergeCells count="8">
    <mergeCell ref="C7:K7"/>
    <mergeCell ref="B2:B7"/>
    <mergeCell ref="A2:A7"/>
    <mergeCell ref="J2:J6"/>
    <mergeCell ref="D2:I2"/>
    <mergeCell ref="F3:F6"/>
    <mergeCell ref="G3:G6"/>
    <mergeCell ref="H3:H6"/>
  </mergeCells>
  <printOptions/>
  <pageMargins left="0.17" right="0.17" top="0.37" bottom="0.3" header="0.2" footer="0.19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2007-05-30T07:57:44Z</cp:lastPrinted>
  <dcterms:created xsi:type="dcterms:W3CDTF">2005-03-11T11:10:15Z</dcterms:created>
  <dcterms:modified xsi:type="dcterms:W3CDTF">2007-05-30T08:16:18Z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